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<sst xmlns="http://schemas.openxmlformats.org/spreadsheetml/2006/main" count="1142" uniqueCount="311">
  <si>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</si>
  <si>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</si>
  <si>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</si>
  <si>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</si>
  <si>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</si>
  <si>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</si>
  <si>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</si>
  <si>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</si>
  <si>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</si>
  <si>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</si>
  <si>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</si>
  <si>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</si>
  <si>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</si>
  <si>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</si>
  <si>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</si>
  <si>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</si>
  <si>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</si>
  <si>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</si>
  <si>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</si>
  <si>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</si>
  <si>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</si>
  <si>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</si>
  <si>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</si>
  <si>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</si>
  <si>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</si>
  <si>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</si>
  <si>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</si>
  <si>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</si>
  <si>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</si>
  <si>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</si>
  <si>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</si>
  <si>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</si>
  <si>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</si>
  <si>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</si>
  <si>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</si>
  <si>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</si>
  <si>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</si>
  <si>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</si>
  <si>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</si>
  <si>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</si>
  <si>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</si>
  <si>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</si>
  <si>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</si>
  <si>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</si>
  <si>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</si>
  <si>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</si>
  <si>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</si>
  <si>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</si>
  <si>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</si>
  <si>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</si>
  <si>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</si>
  <si>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</si>
  <si>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</si>
  <si>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</si>
  <si>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</si>
  <si>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</si>
  <si>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</si>
  <si>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</si>
  <si>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</si>
  <si>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</si>
  <si>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</si>
  <si>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</si>
  <si>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</si>
  <si>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</si>
  <si>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</si>
  <si>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</si>
  <si>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</si>
  <si>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</si>
  <si>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</si>
  <si>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</si>
  <si>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</si>
  <si>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</si>
  <si>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</si>
  <si>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</si>
  <si>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</si>
  <si>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</si>
  <si>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</si>
  <si>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</si>
  <si>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</si>
  <si>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</si>
  <si>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</si>
  <si>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</si>
  <si>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</si>
  <si>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</si>
  <si>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</si>
  <si>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</si>
  <si>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</si>
  <si>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</si>
  <si>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</si>
  <si>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</si>
  <si>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</si>
  <si>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</si>
  <si>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</si>
  <si>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</si>
  <si>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</si>
  <si>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</si>
  <si>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</si>
  <si>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</si>
  <si>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</si>
  <si>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</si>
  <si>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</si>
  <si>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</si>
  <si>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</si>
  <si>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</si>
  <si>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</si>
  <si>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</si>
  <si>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</si>
  <si>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</si>
  <si>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</si>
  <si>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</si>
  <si>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</si>
  <si>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</si>
  <si>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</si>
  <si>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</si>
  <si>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</si>
  <si>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</si>
  <si>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</si>
  <si>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</si>
  <si>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</si>
  <si>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</si>
  <si>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</si>
  <si>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</si>
  <si>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</si>
  <si>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</si>
  <si>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</si>
  <si>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</si>
  <si>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</si>
  <si>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</si>
  <si>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</si>
  <si>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</si>
  <si>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</si>
  <si>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</si>
  <si>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</si>
  <si>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</si>
  <si>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</si>
  <si>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</si>
  <si>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</si>
  <si>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</si>
  <si>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</si>
  <si>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</si>
  <si>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</si>
  <si>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</si>
  <si>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</si>
  <si>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</si>
  <si>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</si>
  <si>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</si>
  <si>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</si>
  <si>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</si>
  <si>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</si>
  <si>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</si>
  <si>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</si>
  <si>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</si>
  <si>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</si>
  <si>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</si>
  <si>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</si>
  <si>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</si>
  <si>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</si>
  <si>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</si>
  <si>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</si>
  <si>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</si>
  <si>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</si>
  <si>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</si>
  <si>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</si>
  <si>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</si>
  <si>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</si>
  <si>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</si>
  <si>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</si>
  <si>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</si>
  <si>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</si>
  <si>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</si>
  <si>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</si>
  <si>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</si>
  <si>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</si>
  <si>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</si>
  <si>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</si>
  <si>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</si>
  <si>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</si>
  <si>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</si>
  <si>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</si>
  <si>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</si>
  <si>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</si>
  <si>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</si>
  <si>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</si>
  <si>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</si>
  <si>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</si>
  <si>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</si>
  <si>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</si>
  <si>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</si>
  <si>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</si>
  <si>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</si>
  <si>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</si>
  <si>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</si>
  <si>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</si>
  <si>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</si>
  <si>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</si>
  <si>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</si>
  <si>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</si>
  <si>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</si>
  <si>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</si>
  <si>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</si>
  <si>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</si>
  <si>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</si>
  <si>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</si>
  <si>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</si>
  <si>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</si>
  <si>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</si>
  <si>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</si>
  <si>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</si>
  <si>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</si>
  <si>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</si>
  <si>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</si>
  <si>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</si>
  <si>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</si>
  <si>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</si>
  <si>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</si>
  <si>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</si>
  <si>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</si>
  <si>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</si>
  <si>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</si>
  <si>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</si>
  <si>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</si>
  <si>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</si>
  <si>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</si>
  <si>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</si>
  <si>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</si>
  <si>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</si>
  <si>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</si>
  <si>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</si>
  <si>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</si>
  <si>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</si>
  <si>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</si>
  <si>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</si>
  <si>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</si>
  <si>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</si>
  <si>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</si>
  <si>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</si>
  <si>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</si>
  <si>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</si>
  <si>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</si>
  <si>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</si>
  <si>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</si>
  <si>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</si>
  <si>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</si>
  <si>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</si>
  <si>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</si>
  <si>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</si>
  <si>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</si>
  <si>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</si>
  <si>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</si>
  <si>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</si>
  <si>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</si>
  <si>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</si>
  <si>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</si>
  <si>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</si>
  <si>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</si>
  <si>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</si>
  <si>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</si>
  <si>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</si>
  <si>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</si>
  <si>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</si>
  <si>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</si>
  <si>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</si>
  <si>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</si>
  <si>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</si>
  <si>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</si>
  <si>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</si>
  <si>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</si>
  <si>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</si>
  <si>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</si>
  <si>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</si>
  <si>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</si>
  <si>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</si>
  <si>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</si>
  <si>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</si>
  <si>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</si>
  <si>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</si>
  <si>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</si>
  <si>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</si>
  <si>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</si>
  <si>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</si>
  <si>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</si>
  <si>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</si>
  <si>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</si>
  <si>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</si>
  <si>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</si>
  <si>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</si>
  <si>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</si>
  <si>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</si>
  <si>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</si>
  <si>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</si>
  <si>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</si>
  <si>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</si>
  <si>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</si>
  <si>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</si>
  <si>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</si>
  <si>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</si>
  <si>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</si>
  <si>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</si>
  <si>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</si>
  <si>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</si>
  <si>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</si>
  <si>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</si>
  <si>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</si>
  <si>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</si>
  <si>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</si>
  <si>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</si>
  <si>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</si>
  <si>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30.9.14</t>
  </si>
  <si>
    <t xml:space="preserve"> הסכומים באלפי ש"ח 30.9.14</t>
  </si>
  <si>
    <t>נספחים לדו"ח חודשי לתקופה שנסתיימה ביום 30.9.14</t>
  </si>
  <si>
    <t>תשואה נומינלית ברוטו מצטברת ליום 30.09.14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</si>
</sst>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3" fillId="30" borderId="15" xfId="461" applyNumberFormat="1" applyFont="1" applyFill="1" applyBorder="1" applyAlignment="1">
      <alignment/>
    </xf>
    <xf numFmtId="1" fontId="3" fillId="30" borderId="91" xfId="461" applyNumberFormat="1" applyFont="1" applyFill="1" applyBorder="1" applyAlignment="1">
      <alignment horizontal="center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2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6" fillId="27" borderId="0" xfId="0" applyFont="1" applyFill="1" applyAlignment="1">
      <alignment horizontal="center" wrapText="1"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56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6" xfId="456" applyNumberFormat="1" applyFont="1" applyFill="1" applyBorder="1" applyAlignment="1" applyProtection="1">
      <alignment horizontal="center" wrapText="1" readingOrder="2"/>
      <protection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3" fillId="21" borderId="99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7.1406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301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302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302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303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18608864.480000004</v>
      </c>
      <c r="K10" s="128">
        <v>467826.95</v>
      </c>
      <c r="L10" s="72"/>
      <c r="M10" s="14">
        <v>10580539.618463425</v>
      </c>
      <c r="N10" s="72"/>
      <c r="O10" s="14">
        <v>5372967.081536574</v>
      </c>
      <c r="P10" s="72"/>
      <c r="Q10" s="14">
        <v>105163.14000000001</v>
      </c>
      <c r="R10" s="72"/>
      <c r="S10" s="14">
        <v>24571.64</v>
      </c>
      <c r="T10" s="72"/>
      <c r="U10" s="14">
        <v>503308.9799999999</v>
      </c>
      <c r="V10" s="72"/>
      <c r="W10" s="14">
        <v>1192425.8900000004</v>
      </c>
      <c r="X10" s="72"/>
      <c r="Y10" s="14">
        <v>82448.58000000002</v>
      </c>
      <c r="Z10" s="72"/>
      <c r="AA10" s="14">
        <v>61132.14000000001</v>
      </c>
      <c r="AB10" s="72"/>
      <c r="AC10" s="14">
        <v>31680.690000000002</v>
      </c>
      <c r="AD10" s="72"/>
      <c r="AE10" s="14">
        <v>100563.34999999999</v>
      </c>
      <c r="AF10" s="72"/>
      <c r="AG10" s="14">
        <v>86236.42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1023743.01</v>
      </c>
      <c r="K11" s="129">
        <v>3501.7799999999997</v>
      </c>
      <c r="L11" s="72">
        <f>K11/$K$10</f>
        <v>0.007485203663448631</v>
      </c>
      <c r="M11" s="15">
        <v>608285.6175360009</v>
      </c>
      <c r="N11" s="72">
        <f>M11/$M$10</f>
        <v>0.05749098245183265</v>
      </c>
      <c r="O11" s="15">
        <v>308897.3624639991</v>
      </c>
      <c r="P11" s="72">
        <f>O11/$O$10</f>
        <v>0.05749102084125553</v>
      </c>
      <c r="Q11" s="15">
        <v>3659.01</v>
      </c>
      <c r="R11" s="72">
        <f>Q11/$Q$10</f>
        <v>0.03479365488706404</v>
      </c>
      <c r="S11" s="15">
        <v>1239.6599999999999</v>
      </c>
      <c r="T11" s="72">
        <f>S11/$S$10</f>
        <v>0.05045084495784571</v>
      </c>
      <c r="U11" s="15">
        <v>23124.370000000003</v>
      </c>
      <c r="V11" s="72">
        <f>U11/$U$10</f>
        <v>0.04594467994590521</v>
      </c>
      <c r="W11" s="15">
        <v>54218.46</v>
      </c>
      <c r="X11" s="72">
        <f>W11/$W$10</f>
        <v>0.045469039589537914</v>
      </c>
      <c r="Y11" s="15">
        <v>2457.71</v>
      </c>
      <c r="Z11" s="72">
        <f>Y11/$Y$10</f>
        <v>0.029809003381258956</v>
      </c>
      <c r="AA11" s="15">
        <v>4330.94</v>
      </c>
      <c r="AB11" s="72">
        <f>AA11/$AA$10</f>
        <v>0.07084554867537762</v>
      </c>
      <c r="AC11" s="15">
        <v>1749.2399999999998</v>
      </c>
      <c r="AD11" s="72">
        <f>AC11/$AC$10</f>
        <v>0.055214706497869824</v>
      </c>
      <c r="AE11" s="15">
        <v>5621.81</v>
      </c>
      <c r="AF11" s="72">
        <f>AE11/$AE$10</f>
        <v>0.055903169494651885</v>
      </c>
      <c r="AG11" s="15">
        <v>6657.05</v>
      </c>
      <c r="AH11" s="72">
        <f>AG11/$AG$10</f>
        <v>0.07719534275657547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1023743.01</v>
      </c>
      <c r="K12" s="129">
        <v>3501.7799999999997</v>
      </c>
      <c r="L12" s="72">
        <f>K12/$K$10</f>
        <v>0.007485203663448631</v>
      </c>
      <c r="M12" s="15">
        <v>608285.6175360009</v>
      </c>
      <c r="N12" s="72">
        <f>M12/$M$10</f>
        <v>0.05749098245183265</v>
      </c>
      <c r="O12" s="15">
        <v>308897.3624639991</v>
      </c>
      <c r="P12" s="72">
        <f>O12/$O$10</f>
        <v>0.05749102084125553</v>
      </c>
      <c r="Q12" s="15">
        <v>3659.01</v>
      </c>
      <c r="R12" s="72">
        <f>Q12/$Q$10</f>
        <v>0.03479365488706404</v>
      </c>
      <c r="S12" s="15">
        <v>1239.6599999999999</v>
      </c>
      <c r="T12" s="72">
        <f>S12/$S$10</f>
        <v>0.05045084495784571</v>
      </c>
      <c r="U12" s="15">
        <v>23124.370000000003</v>
      </c>
      <c r="V12" s="72">
        <f aca="true" t="shared" si="0" ref="V12:V75">U12/$U$10</f>
        <v>0.04594467994590521</v>
      </c>
      <c r="W12" s="15">
        <v>54218.46</v>
      </c>
      <c r="X12" s="72">
        <f>W12/$W$10</f>
        <v>0.045469039589537914</v>
      </c>
      <c r="Y12" s="15">
        <v>2457.71</v>
      </c>
      <c r="Z12" s="72">
        <f aca="true" t="shared" si="1" ref="Z12:Z75">Y12/$Y$10</f>
        <v>0.029809003381258956</v>
      </c>
      <c r="AA12" s="15">
        <v>4330.94</v>
      </c>
      <c r="AB12" s="72">
        <f>AA12/$AA$10</f>
        <v>0.07084554867537762</v>
      </c>
      <c r="AC12" s="15">
        <v>1749.2399999999998</v>
      </c>
      <c r="AD12" s="72">
        <f aca="true" t="shared" si="2" ref="AD12:AD75">AC12/$AC$10</f>
        <v>0.055214706497869824</v>
      </c>
      <c r="AE12" s="15">
        <v>5621.81</v>
      </c>
      <c r="AF12" s="72">
        <f aca="true" t="shared" si="3" ref="AF12:AF75">AE12/$AE$10</f>
        <v>0.055903169494651885</v>
      </c>
      <c r="AG12" s="15">
        <v>6657.05</v>
      </c>
      <c r="AH12" s="72">
        <f aca="true" t="shared" si="4" ref="AH12:AH75">AG12/$AG$10</f>
        <v>0.07719534275657547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446412.69999999995</v>
      </c>
      <c r="K13" s="130">
        <v>4841.78</v>
      </c>
      <c r="L13" s="72">
        <f>K13/$K$10</f>
        <v>0.010349510647045878</v>
      </c>
      <c r="M13" s="17">
        <v>226073.911302423</v>
      </c>
      <c r="N13" s="72">
        <f>M13/$M$10</f>
        <v>0.021366954754171122</v>
      </c>
      <c r="O13" s="17">
        <v>114804.158697577</v>
      </c>
      <c r="P13" s="72">
        <f>O13/$O$10</f>
        <v>0.021366994614965152</v>
      </c>
      <c r="Q13" s="17">
        <v>3098.5</v>
      </c>
      <c r="R13" s="72">
        <f>Q13/$Q$10</f>
        <v>0.029463745567125513</v>
      </c>
      <c r="S13" s="17">
        <v>844.01</v>
      </c>
      <c r="T13" s="72">
        <f>S13/$S$10</f>
        <v>0.03434894862532578</v>
      </c>
      <c r="U13" s="17">
        <v>22977.31</v>
      </c>
      <c r="V13" s="72">
        <f t="shared" si="0"/>
        <v>0.045652493623300754</v>
      </c>
      <c r="W13" s="17">
        <v>53794.31</v>
      </c>
      <c r="X13" s="72">
        <f>W13/$W$10</f>
        <v>0.04511333614200542</v>
      </c>
      <c r="Y13" s="17">
        <v>2457.71</v>
      </c>
      <c r="Z13" s="72">
        <f t="shared" si="1"/>
        <v>0.029809003381258956</v>
      </c>
      <c r="AA13" s="17">
        <v>3600.54</v>
      </c>
      <c r="AB13" s="72">
        <f>AA13/$AA$10</f>
        <v>0.058897660052469936</v>
      </c>
      <c r="AC13" s="17">
        <v>1641.61</v>
      </c>
      <c r="AD13" s="72">
        <f t="shared" si="2"/>
        <v>0.0518173688767511</v>
      </c>
      <c r="AE13" s="17">
        <v>5621.81</v>
      </c>
      <c r="AF13" s="72">
        <f t="shared" si="3"/>
        <v>0.055903169494651885</v>
      </c>
      <c r="AG13" s="17">
        <v>6657.05</v>
      </c>
      <c r="AH13" s="72">
        <f t="shared" si="4"/>
        <v>0.07719534275657547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26571.190000000006</v>
      </c>
      <c r="K14" s="130">
        <v>-1340</v>
      </c>
      <c r="L14" s="72">
        <f>K14/$K$10</f>
        <v>-0.0028643069835972467</v>
      </c>
      <c r="M14" s="17">
        <v>16942.246740505252</v>
      </c>
      <c r="N14" s="72">
        <f>M14/$M$10</f>
        <v>0.0016012649024951826</v>
      </c>
      <c r="O14" s="17">
        <v>8603.543259494747</v>
      </c>
      <c r="P14" s="72">
        <f>O14/$O$10</f>
        <v>0.0016012648372739117</v>
      </c>
      <c r="Q14" s="17">
        <v>560.51</v>
      </c>
      <c r="R14" s="72">
        <f>Q14/$Q$10</f>
        <v>0.005329909319938525</v>
      </c>
      <c r="S14" s="17">
        <v>395.65</v>
      </c>
      <c r="T14" s="72">
        <f>S14/$S$10</f>
        <v>0.01610189633251993</v>
      </c>
      <c r="U14" s="17">
        <v>147.06</v>
      </c>
      <c r="V14" s="72">
        <f t="shared" si="0"/>
        <v>0.00029218632260445665</v>
      </c>
      <c r="W14" s="17">
        <v>424.15</v>
      </c>
      <c r="X14" s="72">
        <f>W14/$W$10</f>
        <v>0.0003557034475324918</v>
      </c>
      <c r="Y14" s="17"/>
      <c r="Z14" s="72">
        <f t="shared" si="1"/>
        <v>0</v>
      </c>
      <c r="AA14" s="17">
        <v>730.4</v>
      </c>
      <c r="AB14" s="72">
        <f>AA14/$AA$10</f>
        <v>0.011947888622907686</v>
      </c>
      <c r="AC14" s="17">
        <v>107.63</v>
      </c>
      <c r="AD14" s="72">
        <f t="shared" si="2"/>
        <v>0.0033973376211187314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550759.1199999999</v>
      </c>
      <c r="K15" s="130"/>
      <c r="L15" s="72">
        <f aca="true" t="shared" si="5" ref="L15:L78">K15/$K$10</f>
        <v>0</v>
      </c>
      <c r="M15" s="17">
        <v>365269.45949307265</v>
      </c>
      <c r="N15" s="72">
        <f aca="true" t="shared" si="6" ref="N15:N78">M15/$M$10</f>
        <v>0.03452276279516635</v>
      </c>
      <c r="O15" s="17">
        <v>185489.6605069273</v>
      </c>
      <c r="P15" s="72">
        <f>O15/$O$10</f>
        <v>0.03452276138901646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14995446.609999996</v>
      </c>
      <c r="K24" s="129">
        <v>416230.85</v>
      </c>
      <c r="L24" s="72">
        <f t="shared" si="5"/>
        <v>0.889711142122103</v>
      </c>
      <c r="M24" s="15">
        <v>8350658.840722876</v>
      </c>
      <c r="N24" s="72">
        <f t="shared" si="6"/>
        <v>0.7892469705562724</v>
      </c>
      <c r="O24" s="15">
        <v>4240597.819277124</v>
      </c>
      <c r="P24" s="72">
        <f t="shared" si="10"/>
        <v>0.7892469384093801</v>
      </c>
      <c r="Q24" s="15">
        <v>101504.13000000002</v>
      </c>
      <c r="R24" s="72">
        <f t="shared" si="7"/>
        <v>0.965206345112936</v>
      </c>
      <c r="S24" s="15">
        <v>23331.98</v>
      </c>
      <c r="T24" s="72">
        <f t="shared" si="8"/>
        <v>0.9495491550421543</v>
      </c>
      <c r="U24" s="15">
        <v>460363.5999999999</v>
      </c>
      <c r="V24" s="72">
        <f t="shared" si="0"/>
        <v>0.9146739245542569</v>
      </c>
      <c r="W24" s="15">
        <v>1061514.9600000002</v>
      </c>
      <c r="X24" s="72">
        <f t="shared" si="11"/>
        <v>0.8902146195433579</v>
      </c>
      <c r="Y24" s="15">
        <v>79990.87000000001</v>
      </c>
      <c r="Z24" s="72">
        <f t="shared" si="1"/>
        <v>0.970190996618741</v>
      </c>
      <c r="AA24" s="15">
        <v>56801.200000000004</v>
      </c>
      <c r="AB24" s="72">
        <f t="shared" si="9"/>
        <v>0.9291544513246224</v>
      </c>
      <c r="AC24" s="15">
        <v>29931.450000000004</v>
      </c>
      <c r="AD24" s="72">
        <f t="shared" si="2"/>
        <v>0.9447852935021303</v>
      </c>
      <c r="AE24" s="15">
        <v>94941.54</v>
      </c>
      <c r="AF24" s="72">
        <f t="shared" si="3"/>
        <v>0.9440968305053481</v>
      </c>
      <c r="AG24" s="15">
        <v>79579.37</v>
      </c>
      <c r="AH24" s="72">
        <f t="shared" si="4"/>
        <v>0.9228046572434245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3124388.3600000003</v>
      </c>
      <c r="K25" s="129">
        <v>187708.04</v>
      </c>
      <c r="L25" s="72">
        <f t="shared" si="5"/>
        <v>0.4012339177980234</v>
      </c>
      <c r="M25" s="15">
        <v>1242011.4006901516</v>
      </c>
      <c r="N25" s="72">
        <f t="shared" si="6"/>
        <v>0.11738639478489327</v>
      </c>
      <c r="O25" s="15">
        <v>630713.2093098481</v>
      </c>
      <c r="P25" s="72">
        <f t="shared" si="10"/>
        <v>0.117386390003617</v>
      </c>
      <c r="Q25" s="15">
        <v>0</v>
      </c>
      <c r="R25" s="72">
        <f t="shared" si="7"/>
        <v>0</v>
      </c>
      <c r="S25" s="15">
        <v>0</v>
      </c>
      <c r="T25" s="72">
        <f t="shared" si="8"/>
        <v>0</v>
      </c>
      <c r="U25" s="15">
        <v>289543.85</v>
      </c>
      <c r="V25" s="72">
        <f t="shared" si="0"/>
        <v>0.5752805165526751</v>
      </c>
      <c r="W25" s="15">
        <v>520299.53</v>
      </c>
      <c r="X25" s="72">
        <f t="shared" si="11"/>
        <v>0.4363369953331019</v>
      </c>
      <c r="Y25" s="15">
        <v>70557.11</v>
      </c>
      <c r="Z25" s="72">
        <f t="shared" si="1"/>
        <v>0.8557710757419956</v>
      </c>
      <c r="AA25" s="15">
        <v>0</v>
      </c>
      <c r="AB25" s="72">
        <f t="shared" si="9"/>
        <v>0</v>
      </c>
      <c r="AC25" s="15">
        <v>9034.310000000001</v>
      </c>
      <c r="AD25" s="72">
        <f t="shared" si="2"/>
        <v>0.28516771572841376</v>
      </c>
      <c r="AE25" s="15">
        <v>94941.54</v>
      </c>
      <c r="AF25" s="72">
        <f t="shared" si="3"/>
        <v>0.9440968305053481</v>
      </c>
      <c r="AG25" s="15">
        <v>79579.37</v>
      </c>
      <c r="AH25" s="72">
        <f t="shared" si="4"/>
        <v>0.9228046572434245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3093763.46</v>
      </c>
      <c r="K26" s="132">
        <v>186895.51</v>
      </c>
      <c r="L26" s="72">
        <f t="shared" si="5"/>
        <v>0.3994971003701262</v>
      </c>
      <c r="M26" s="21">
        <v>1222839.0608258</v>
      </c>
      <c r="N26" s="72">
        <f t="shared" si="6"/>
        <v>0.11557435678345758</v>
      </c>
      <c r="O26" s="21">
        <v>620977.1891741997</v>
      </c>
      <c r="P26" s="72">
        <f t="shared" si="10"/>
        <v>0.11557435207598762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289270.83999999997</v>
      </c>
      <c r="V26" s="72">
        <f t="shared" si="0"/>
        <v>0.574738086334164</v>
      </c>
      <c r="W26" s="21">
        <v>519668.53</v>
      </c>
      <c r="X26" s="72">
        <f t="shared" si="11"/>
        <v>0.43580782198548196</v>
      </c>
      <c r="Y26" s="21">
        <v>70557.11</v>
      </c>
      <c r="Z26" s="72">
        <f t="shared" si="1"/>
        <v>0.8557710757419956</v>
      </c>
      <c r="AA26" s="21">
        <v>0</v>
      </c>
      <c r="AB26" s="72">
        <f t="shared" si="9"/>
        <v>0</v>
      </c>
      <c r="AC26" s="21">
        <v>9034.310000000001</v>
      </c>
      <c r="AD26" s="72">
        <f t="shared" si="2"/>
        <v>0.28516771572841376</v>
      </c>
      <c r="AE26" s="21">
        <v>94941.54</v>
      </c>
      <c r="AF26" s="72">
        <f t="shared" si="3"/>
        <v>0.9440968305053481</v>
      </c>
      <c r="AG26" s="21">
        <v>79579.37</v>
      </c>
      <c r="AH26" s="72">
        <f t="shared" si="4"/>
        <v>0.9228046572434245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2912723.08</v>
      </c>
      <c r="K27" s="132">
        <v>5855.13</v>
      </c>
      <c r="L27" s="72">
        <f t="shared" si="5"/>
        <v>0.01251558936482817</v>
      </c>
      <c r="M27" s="21">
        <v>1222839.0608258</v>
      </c>
      <c r="N27" s="72">
        <f t="shared" si="6"/>
        <v>0.11557435678345758</v>
      </c>
      <c r="O27" s="21">
        <v>620977.1891741997</v>
      </c>
      <c r="P27" s="72">
        <f t="shared" si="10"/>
        <v>0.11557435207598762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289270.83999999997</v>
      </c>
      <c r="V27" s="72">
        <f t="shared" si="0"/>
        <v>0.574738086334164</v>
      </c>
      <c r="W27" s="21">
        <v>519668.53</v>
      </c>
      <c r="X27" s="72">
        <f t="shared" si="11"/>
        <v>0.43580782198548196</v>
      </c>
      <c r="Y27" s="21">
        <v>70557.11</v>
      </c>
      <c r="Z27" s="72">
        <f t="shared" si="1"/>
        <v>0.8557710757419956</v>
      </c>
      <c r="AA27" s="21">
        <v>0</v>
      </c>
      <c r="AB27" s="72">
        <f t="shared" si="9"/>
        <v>0</v>
      </c>
      <c r="AC27" s="21">
        <v>9034.310000000001</v>
      </c>
      <c r="AD27" s="72">
        <f t="shared" si="2"/>
        <v>0.28516771572841376</v>
      </c>
      <c r="AE27" s="21">
        <v>94941.54</v>
      </c>
      <c r="AF27" s="72">
        <f t="shared" si="3"/>
        <v>0.9440968305053481</v>
      </c>
      <c r="AG27" s="21">
        <v>79579.37</v>
      </c>
      <c r="AH27" s="72">
        <f t="shared" si="4"/>
        <v>0.9228046572434245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1183320.67</v>
      </c>
      <c r="K28" s="130"/>
      <c r="L28" s="72">
        <f t="shared" si="5"/>
        <v>0</v>
      </c>
      <c r="M28" s="17">
        <v>444998.9446207414</v>
      </c>
      <c r="N28" s="72">
        <f t="shared" si="6"/>
        <v>0.042058246617611275</v>
      </c>
      <c r="O28" s="17">
        <v>225977.56537925857</v>
      </c>
      <c r="P28" s="72">
        <f t="shared" si="10"/>
        <v>0.04205824490453289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412975.96</v>
      </c>
      <c r="X28" s="72">
        <f t="shared" si="11"/>
        <v>0.3463326010138877</v>
      </c>
      <c r="Y28" s="17"/>
      <c r="Z28" s="72">
        <f t="shared" si="1"/>
        <v>0</v>
      </c>
      <c r="AA28" s="17"/>
      <c r="AB28" s="72">
        <f t="shared" si="9"/>
        <v>0</v>
      </c>
      <c r="AC28" s="17">
        <v>4426.66</v>
      </c>
      <c r="AD28" s="72">
        <f t="shared" si="2"/>
        <v>0.13972738598812082</v>
      </c>
      <c r="AE28" s="17">
        <v>94941.54</v>
      </c>
      <c r="AF28" s="72">
        <f t="shared" si="3"/>
        <v>0.9440968305053481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933743.67</v>
      </c>
      <c r="K29" s="130">
        <v>3295.78</v>
      </c>
      <c r="L29" s="72">
        <f t="shared" si="5"/>
        <v>0.007044869903283683</v>
      </c>
      <c r="M29" s="17">
        <v>437836.6580415485</v>
      </c>
      <c r="N29" s="72">
        <f t="shared" si="6"/>
        <v>0.041381316438483695</v>
      </c>
      <c r="O29" s="17">
        <v>222340.44195845144</v>
      </c>
      <c r="P29" s="72">
        <f t="shared" si="10"/>
        <v>0.04138131475297741</v>
      </c>
      <c r="Q29" s="17"/>
      <c r="R29" s="72">
        <f t="shared" si="7"/>
        <v>0</v>
      </c>
      <c r="S29" s="17"/>
      <c r="T29" s="72">
        <f t="shared" si="8"/>
        <v>0</v>
      </c>
      <c r="U29" s="17">
        <v>162827.01</v>
      </c>
      <c r="V29" s="72">
        <f t="shared" si="0"/>
        <v>0.3235130237493478</v>
      </c>
      <c r="W29" s="17">
        <v>60055.94</v>
      </c>
      <c r="X29" s="72">
        <f t="shared" si="11"/>
        <v>0.05036450525239768</v>
      </c>
      <c r="Y29" s="17"/>
      <c r="Z29" s="72">
        <f t="shared" si="1"/>
        <v>0</v>
      </c>
      <c r="AA29" s="17"/>
      <c r="AB29" s="72">
        <f t="shared" si="9"/>
        <v>0</v>
      </c>
      <c r="AC29" s="17">
        <v>2593.59</v>
      </c>
      <c r="AD29" s="72">
        <f t="shared" si="2"/>
        <v>0.08186658813302361</v>
      </c>
      <c r="AE29" s="17"/>
      <c r="AF29" s="72">
        <f t="shared" si="3"/>
        <v>0</v>
      </c>
      <c r="AG29" s="17">
        <v>44794.25</v>
      </c>
      <c r="AH29" s="72">
        <f t="shared" si="4"/>
        <v>0.5194354079169798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12727.329999999998</v>
      </c>
      <c r="K30" s="130">
        <v>44.92</v>
      </c>
      <c r="L30" s="72">
        <f t="shared" si="5"/>
        <v>9.601841022625995E-05</v>
      </c>
      <c r="M30" s="17">
        <v>5967.90341165556</v>
      </c>
      <c r="N30" s="72">
        <f t="shared" si="6"/>
        <v>0.0005640452781105183</v>
      </c>
      <c r="O30" s="17">
        <v>3030.5965883444387</v>
      </c>
      <c r="P30" s="72">
        <f t="shared" si="10"/>
        <v>0.0005640452551363373</v>
      </c>
      <c r="Q30" s="17"/>
      <c r="R30" s="72">
        <f t="shared" si="7"/>
        <v>0</v>
      </c>
      <c r="S30" s="17"/>
      <c r="T30" s="72">
        <f t="shared" si="8"/>
        <v>0</v>
      </c>
      <c r="U30" s="17">
        <v>2219.4</v>
      </c>
      <c r="V30" s="72">
        <f t="shared" si="0"/>
        <v>0.00440961732890202</v>
      </c>
      <c r="W30" s="17">
        <v>818.59</v>
      </c>
      <c r="X30" s="72">
        <f t="shared" si="11"/>
        <v>0.0006864913005201521</v>
      </c>
      <c r="Y30" s="17"/>
      <c r="Z30" s="72">
        <f t="shared" si="1"/>
        <v>0</v>
      </c>
      <c r="AA30" s="17"/>
      <c r="AB30" s="72">
        <f t="shared" si="9"/>
        <v>0</v>
      </c>
      <c r="AC30" s="17">
        <v>35.35</v>
      </c>
      <c r="AD30" s="72">
        <f t="shared" si="2"/>
        <v>0.0011158216566621497</v>
      </c>
      <c r="AE30" s="17"/>
      <c r="AF30" s="72">
        <f t="shared" si="3"/>
        <v>0</v>
      </c>
      <c r="AG30" s="17">
        <v>610.57</v>
      </c>
      <c r="AH30" s="72">
        <f t="shared" si="4"/>
        <v>0.007080187234117558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782931.41</v>
      </c>
      <c r="K32" s="130">
        <v>2514.43</v>
      </c>
      <c r="L32" s="72">
        <f t="shared" si="5"/>
        <v>0.005374701051318227</v>
      </c>
      <c r="M32" s="17">
        <v>334035.5547518546</v>
      </c>
      <c r="N32" s="72">
        <f t="shared" si="6"/>
        <v>0.0315707484492521</v>
      </c>
      <c r="O32" s="17">
        <v>169628.58524814533</v>
      </c>
      <c r="P32" s="72">
        <f t="shared" si="10"/>
        <v>0.03157074716334099</v>
      </c>
      <c r="Q32" s="17"/>
      <c r="R32" s="72">
        <f t="shared" si="7"/>
        <v>0</v>
      </c>
      <c r="S32" s="17"/>
      <c r="T32" s="72">
        <f t="shared" si="8"/>
        <v>0</v>
      </c>
      <c r="U32" s="17">
        <v>124224.43</v>
      </c>
      <c r="V32" s="72">
        <f t="shared" si="0"/>
        <v>0.2468154452559142</v>
      </c>
      <c r="W32" s="17">
        <v>45818.04</v>
      </c>
      <c r="X32" s="72">
        <f t="shared" si="11"/>
        <v>0.03842422441867644</v>
      </c>
      <c r="Y32" s="17">
        <v>70557.11</v>
      </c>
      <c r="Z32" s="72">
        <f t="shared" si="1"/>
        <v>0.8557710757419956</v>
      </c>
      <c r="AA32" s="17"/>
      <c r="AB32" s="72">
        <f t="shared" si="9"/>
        <v>0</v>
      </c>
      <c r="AC32" s="17">
        <v>1978.71</v>
      </c>
      <c r="AD32" s="72">
        <f t="shared" si="2"/>
        <v>0.062457919950607135</v>
      </c>
      <c r="AE32" s="17"/>
      <c r="AF32" s="72">
        <f t="shared" si="3"/>
        <v>0</v>
      </c>
      <c r="AG32" s="17">
        <v>34174.55</v>
      </c>
      <c r="AH32" s="72">
        <f t="shared" si="4"/>
        <v>0.39628906209232717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181040.38</v>
      </c>
      <c r="K33" s="97">
        <v>181040.38</v>
      </c>
      <c r="L33" s="72">
        <f t="shared" si="5"/>
        <v>0.386981511005298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181040.38</v>
      </c>
      <c r="K34" s="133">
        <v>181040.38</v>
      </c>
      <c r="L34" s="72">
        <f t="shared" si="5"/>
        <v>0.386981511005298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30624.899999999998</v>
      </c>
      <c r="K36" s="132">
        <v>812.53</v>
      </c>
      <c r="L36" s="72">
        <f t="shared" si="5"/>
        <v>0.001736817427897217</v>
      </c>
      <c r="M36" s="21">
        <v>19172.33986435152</v>
      </c>
      <c r="N36" s="72">
        <f t="shared" si="6"/>
        <v>0.0018120380014356823</v>
      </c>
      <c r="O36" s="21">
        <v>9736.02013564848</v>
      </c>
      <c r="P36" s="72">
        <f t="shared" si="10"/>
        <v>0.0018120379276293926</v>
      </c>
      <c r="Q36" s="21">
        <v>0</v>
      </c>
      <c r="R36" s="72">
        <f t="shared" si="7"/>
        <v>0</v>
      </c>
      <c r="S36" s="21">
        <v>0</v>
      </c>
      <c r="T36" s="72">
        <f t="shared" si="8"/>
        <v>0</v>
      </c>
      <c r="U36" s="21">
        <v>273.01</v>
      </c>
      <c r="V36" s="72">
        <f t="shared" si="0"/>
        <v>0.0005424302185111023</v>
      </c>
      <c r="W36" s="21">
        <v>631</v>
      </c>
      <c r="X36" s="72">
        <f t="shared" si="11"/>
        <v>0.0005291733476199513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30624.899999999998</v>
      </c>
      <c r="K37" s="132">
        <v>812.53</v>
      </c>
      <c r="L37" s="72">
        <f t="shared" si="5"/>
        <v>0.001736817427897217</v>
      </c>
      <c r="M37" s="21">
        <v>19172.33986435152</v>
      </c>
      <c r="N37" s="72">
        <f t="shared" si="6"/>
        <v>0.0018120380014356823</v>
      </c>
      <c r="O37" s="21">
        <v>9736.02013564848</v>
      </c>
      <c r="P37" s="72">
        <f t="shared" si="10"/>
        <v>0.0018120379276293926</v>
      </c>
      <c r="Q37" s="21">
        <v>0</v>
      </c>
      <c r="R37" s="72">
        <f t="shared" si="7"/>
        <v>0</v>
      </c>
      <c r="S37" s="21">
        <v>0</v>
      </c>
      <c r="T37" s="72">
        <f t="shared" si="8"/>
        <v>0</v>
      </c>
      <c r="U37" s="21">
        <v>273.01</v>
      </c>
      <c r="V37" s="72">
        <f t="shared" si="0"/>
        <v>0.0005424302185111023</v>
      </c>
      <c r="W37" s="21">
        <v>631</v>
      </c>
      <c r="X37" s="72">
        <f t="shared" si="11"/>
        <v>0.0005291733476199513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30624.899999999998</v>
      </c>
      <c r="K38" s="130">
        <v>812.53</v>
      </c>
      <c r="L38" s="72">
        <f t="shared" si="5"/>
        <v>0.001736817427897217</v>
      </c>
      <c r="M38" s="17">
        <v>19172.33986435152</v>
      </c>
      <c r="N38" s="72">
        <f t="shared" si="6"/>
        <v>0.0018120380014356823</v>
      </c>
      <c r="O38" s="17">
        <v>9736.02013564848</v>
      </c>
      <c r="P38" s="72">
        <f t="shared" si="10"/>
        <v>0.0018120379276293926</v>
      </c>
      <c r="Q38" s="17"/>
      <c r="R38" s="72">
        <f t="shared" si="7"/>
        <v>0</v>
      </c>
      <c r="S38" s="17"/>
      <c r="T38" s="72">
        <f t="shared" si="8"/>
        <v>0</v>
      </c>
      <c r="U38" s="17">
        <v>273.01</v>
      </c>
      <c r="V38" s="72">
        <f t="shared" si="0"/>
        <v>0.0005424302185111023</v>
      </c>
      <c r="W38" s="17">
        <v>631</v>
      </c>
      <c r="X38" s="72">
        <f t="shared" si="11"/>
        <v>0.0005291733476199513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/>
      <c r="T39" s="72">
        <f t="shared" si="8"/>
        <v>0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4623148.499999998</v>
      </c>
      <c r="K96" s="129">
        <v>51033.56999999999</v>
      </c>
      <c r="L96" s="72">
        <f t="shared" si="17"/>
        <v>0.10908642608126785</v>
      </c>
      <c r="M96" s="15">
        <v>2584730.3440963747</v>
      </c>
      <c r="N96" s="72">
        <f t="shared" si="18"/>
        <v>0.2442909754419261</v>
      </c>
      <c r="O96" s="15">
        <v>1312567.3159036243</v>
      </c>
      <c r="P96" s="72">
        <f t="shared" si="22"/>
        <v>0.24429096549168752</v>
      </c>
      <c r="Q96" s="15">
        <v>0</v>
      </c>
      <c r="R96" s="72">
        <f t="shared" si="19"/>
        <v>0</v>
      </c>
      <c r="S96" s="15">
        <v>19348.75</v>
      </c>
      <c r="T96" s="72">
        <f t="shared" si="20"/>
        <v>0.787442352240225</v>
      </c>
      <c r="U96" s="15">
        <v>153897.56</v>
      </c>
      <c r="V96" s="72">
        <f t="shared" si="12"/>
        <v>0.3057715362042617</v>
      </c>
      <c r="W96" s="15">
        <v>497668.99999999994</v>
      </c>
      <c r="X96" s="72">
        <f t="shared" si="23"/>
        <v>0.41735843222927654</v>
      </c>
      <c r="Y96" s="15">
        <v>3901.96</v>
      </c>
      <c r="Z96" s="72">
        <f t="shared" si="13"/>
        <v>0.04732598184225852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3725987.129999999</v>
      </c>
      <c r="K97" s="129">
        <v>27734.44</v>
      </c>
      <c r="L97" s="72">
        <f t="shared" si="17"/>
        <v>0.05928354490907375</v>
      </c>
      <c r="M97" s="15">
        <v>2034969.6816014485</v>
      </c>
      <c r="N97" s="72">
        <f t="shared" si="18"/>
        <v>0.19233137013639198</v>
      </c>
      <c r="O97" s="15">
        <v>1033390.0783985509</v>
      </c>
      <c r="P97" s="72">
        <f t="shared" si="22"/>
        <v>0.19233136230252493</v>
      </c>
      <c r="Q97" s="15">
        <v>0</v>
      </c>
      <c r="R97" s="72">
        <f t="shared" si="19"/>
        <v>0</v>
      </c>
      <c r="S97" s="15">
        <v>346.38</v>
      </c>
      <c r="T97" s="72">
        <f t="shared" si="20"/>
        <v>0.014096739167593209</v>
      </c>
      <c r="U97" s="15">
        <v>146069.21</v>
      </c>
      <c r="V97" s="72">
        <f t="shared" si="12"/>
        <v>0.290217770404176</v>
      </c>
      <c r="W97" s="15">
        <v>479575.37999999995</v>
      </c>
      <c r="X97" s="72">
        <f t="shared" si="23"/>
        <v>0.4021846422673696</v>
      </c>
      <c r="Y97" s="15">
        <v>3901.96</v>
      </c>
      <c r="Z97" s="72">
        <f t="shared" si="13"/>
        <v>0.04732598184225852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2561127.849999999</v>
      </c>
      <c r="K98" s="129">
        <v>7153.05</v>
      </c>
      <c r="L98" s="72">
        <f t="shared" si="17"/>
        <v>0.015289948558970362</v>
      </c>
      <c r="M98" s="15">
        <v>1314532.8642139821</v>
      </c>
      <c r="N98" s="72">
        <f t="shared" si="18"/>
        <v>0.12424062586751952</v>
      </c>
      <c r="O98" s="15">
        <v>667540.7657860173</v>
      </c>
      <c r="P98" s="72">
        <f t="shared" si="22"/>
        <v>0.12424062080706297</v>
      </c>
      <c r="Q98" s="15">
        <v>0</v>
      </c>
      <c r="R98" s="72">
        <f t="shared" si="19"/>
        <v>0</v>
      </c>
      <c r="S98" s="15">
        <v>18.15</v>
      </c>
      <c r="T98" s="72">
        <f t="shared" si="20"/>
        <v>0.0007386564348167236</v>
      </c>
      <c r="U98" s="15">
        <v>140510.5</v>
      </c>
      <c r="V98" s="72">
        <f t="shared" si="12"/>
        <v>0.2791734413322012</v>
      </c>
      <c r="W98" s="15">
        <v>427470.55999999994</v>
      </c>
      <c r="X98" s="72">
        <f t="shared" si="23"/>
        <v>0.3584881572807848</v>
      </c>
      <c r="Y98" s="15">
        <v>3901.96</v>
      </c>
      <c r="Z98" s="72">
        <f t="shared" si="13"/>
        <v>0.04732598184225852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1399193.4699999997</v>
      </c>
      <c r="K99" s="132">
        <v>3759.21</v>
      </c>
      <c r="L99" s="72">
        <f t="shared" si="17"/>
        <v>0.008035471235678064</v>
      </c>
      <c r="M99" s="21">
        <v>718303.745388262</v>
      </c>
      <c r="N99" s="72">
        <f t="shared" si="18"/>
        <v>0.06788914094086429</v>
      </c>
      <c r="O99" s="21">
        <v>364766.1046117378</v>
      </c>
      <c r="P99" s="72">
        <f t="shared" si="22"/>
        <v>0.06788913817566535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71920.81</v>
      </c>
      <c r="V99" s="72">
        <f t="shared" si="12"/>
        <v>0.14289594038238698</v>
      </c>
      <c r="W99" s="21">
        <v>237436.18</v>
      </c>
      <c r="X99" s="72">
        <f t="shared" si="23"/>
        <v>0.19912028243533014</v>
      </c>
      <c r="Y99" s="21">
        <v>3007.42</v>
      </c>
      <c r="Z99" s="72">
        <f t="shared" si="13"/>
        <v>0.03647631044706894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1105985.0999999999</v>
      </c>
      <c r="K100" s="130">
        <v>3146.14</v>
      </c>
      <c r="L100" s="72">
        <f t="shared" si="17"/>
        <v>0.006725008039831822</v>
      </c>
      <c r="M100" s="17">
        <v>579297.3773460964</v>
      </c>
      <c r="N100" s="72">
        <f t="shared" si="18"/>
        <v>0.0547512129093304</v>
      </c>
      <c r="O100" s="17">
        <v>294176.45265390346</v>
      </c>
      <c r="P100" s="72">
        <f t="shared" si="22"/>
        <v>0.05475121067925362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11673.13</v>
      </c>
      <c r="V100" s="72">
        <f t="shared" si="12"/>
        <v>0.02319277116812023</v>
      </c>
      <c r="W100" s="17">
        <v>214684.58</v>
      </c>
      <c r="X100" s="72">
        <f t="shared" si="23"/>
        <v>0.18004018681613826</v>
      </c>
      <c r="Y100" s="17">
        <v>3007.42</v>
      </c>
      <c r="Z100" s="72">
        <f t="shared" si="13"/>
        <v>0.03647631044706894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293208.36999999994</v>
      </c>
      <c r="K101" s="130">
        <v>613.07</v>
      </c>
      <c r="L101" s="72">
        <f t="shared" si="17"/>
        <v>0.001310463195846242</v>
      </c>
      <c r="M101" s="17">
        <v>139006.3680421656</v>
      </c>
      <c r="N101" s="72">
        <f t="shared" si="18"/>
        <v>0.013137928031533897</v>
      </c>
      <c r="O101" s="17">
        <v>70589.65195783439</v>
      </c>
      <c r="P101" s="72">
        <f t="shared" si="22"/>
        <v>0.01313792749641172</v>
      </c>
      <c r="Q101" s="17"/>
      <c r="R101" s="72">
        <f t="shared" si="19"/>
        <v>0</v>
      </c>
      <c r="S101" s="17"/>
      <c r="T101" s="72">
        <f t="shared" si="20"/>
        <v>0</v>
      </c>
      <c r="U101" s="17">
        <v>60247.68</v>
      </c>
      <c r="V101" s="72">
        <f t="shared" si="12"/>
        <v>0.11970316921426677</v>
      </c>
      <c r="W101" s="17">
        <v>22751.6</v>
      </c>
      <c r="X101" s="72">
        <f t="shared" si="23"/>
        <v>0.01908009561919189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0</v>
      </c>
      <c r="K102" s="130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>
        <v>0</v>
      </c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1069455.38</v>
      </c>
      <c r="K104" s="132">
        <v>2847.5600000000004</v>
      </c>
      <c r="L104" s="72">
        <f t="shared" si="17"/>
        <v>0.006086780592695655</v>
      </c>
      <c r="M104" s="21">
        <v>547766.6392959986</v>
      </c>
      <c r="N104" s="72">
        <f t="shared" si="18"/>
        <v>0.051771143915961146</v>
      </c>
      <c r="O104" s="21">
        <v>278164.64070400124</v>
      </c>
      <c r="P104" s="72">
        <f t="shared" si="22"/>
        <v>0.05177114180726584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62599.35</v>
      </c>
      <c r="V104" s="72">
        <f t="shared" si="12"/>
        <v>0.1243755873380205</v>
      </c>
      <c r="W104" s="21">
        <v>177182.65</v>
      </c>
      <c r="X104" s="72">
        <f t="shared" si="23"/>
        <v>0.14859007296461832</v>
      </c>
      <c r="Y104" s="21">
        <v>894.54</v>
      </c>
      <c r="Z104" s="72">
        <f t="shared" si="13"/>
        <v>0.01084967139518958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806284.3899999999</v>
      </c>
      <c r="K105" s="130">
        <v>2297.3</v>
      </c>
      <c r="L105" s="72">
        <f t="shared" si="17"/>
        <v>0.004910576442849221</v>
      </c>
      <c r="M105" s="17">
        <v>423000.6099940031</v>
      </c>
      <c r="N105" s="72">
        <f t="shared" si="18"/>
        <v>0.039979114983497786</v>
      </c>
      <c r="O105" s="17">
        <v>214806.46000599684</v>
      </c>
      <c r="P105" s="72">
        <f t="shared" si="22"/>
        <v>0.03997911335510471</v>
      </c>
      <c r="Q105" s="17"/>
      <c r="R105" s="72">
        <f t="shared" si="19"/>
        <v>0</v>
      </c>
      <c r="S105" s="17"/>
      <c r="T105" s="72">
        <f t="shared" si="20"/>
        <v>0</v>
      </c>
      <c r="U105" s="17">
        <v>8523.67</v>
      </c>
      <c r="V105" s="72">
        <f t="shared" si="12"/>
        <v>0.016935263106173867</v>
      </c>
      <c r="W105" s="17">
        <v>156761.81</v>
      </c>
      <c r="X105" s="72">
        <f t="shared" si="23"/>
        <v>0.13146461454304717</v>
      </c>
      <c r="Y105" s="17">
        <v>894.54</v>
      </c>
      <c r="Z105" s="72">
        <f t="shared" si="13"/>
        <v>0.01084967139518958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263170.99</v>
      </c>
      <c r="K106" s="130">
        <v>550.26</v>
      </c>
      <c r="L106" s="72">
        <f t="shared" si="17"/>
        <v>0.0011762041498464336</v>
      </c>
      <c r="M106" s="17">
        <v>124766.02930199557</v>
      </c>
      <c r="N106" s="72">
        <f t="shared" si="18"/>
        <v>0.011792028932463363</v>
      </c>
      <c r="O106" s="17">
        <v>63358.18069800441</v>
      </c>
      <c r="P106" s="72">
        <f t="shared" si="22"/>
        <v>0.011792028452161126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54075.68</v>
      </c>
      <c r="V106" s="72">
        <f t="shared" si="12"/>
        <v>0.10744032423184663</v>
      </c>
      <c r="W106" s="17">
        <v>20420.84</v>
      </c>
      <c r="X106" s="72">
        <f t="shared" si="23"/>
        <v>0.017125458421571167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>
        <v>0</v>
      </c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92478.99999999999</v>
      </c>
      <c r="K109" s="132">
        <v>546.28</v>
      </c>
      <c r="L109" s="72">
        <f t="shared" si="17"/>
        <v>0.0011676967305966448</v>
      </c>
      <c r="M109" s="21">
        <v>48462.479529721735</v>
      </c>
      <c r="N109" s="72">
        <f t="shared" si="18"/>
        <v>0.0045803410106941</v>
      </c>
      <c r="O109" s="21">
        <v>24610.020470278272</v>
      </c>
      <c r="P109" s="72">
        <f t="shared" si="22"/>
        <v>0.0045803408241318014</v>
      </c>
      <c r="Q109" s="21">
        <v>0</v>
      </c>
      <c r="R109" s="72">
        <f t="shared" si="19"/>
        <v>0</v>
      </c>
      <c r="S109" s="21">
        <v>18.15</v>
      </c>
      <c r="T109" s="72">
        <f t="shared" si="20"/>
        <v>0.0007386564348167236</v>
      </c>
      <c r="U109" s="21">
        <v>5990.34</v>
      </c>
      <c r="V109" s="72">
        <f t="shared" si="12"/>
        <v>0.011901913611793696</v>
      </c>
      <c r="W109" s="21">
        <v>12851.73</v>
      </c>
      <c r="X109" s="72">
        <f t="shared" si="23"/>
        <v>0.010777801880836381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65490.41</v>
      </c>
      <c r="K110" s="130">
        <v>489.93</v>
      </c>
      <c r="L110" s="72">
        <f t="shared" si="17"/>
        <v>0.0010472462093088053</v>
      </c>
      <c r="M110" s="17">
        <v>35652.5474572435</v>
      </c>
      <c r="N110" s="72">
        <f t="shared" si="18"/>
        <v>0.0033696341342580025</v>
      </c>
      <c r="O110" s="17">
        <v>18104.932542756505</v>
      </c>
      <c r="P110" s="72">
        <f t="shared" si="22"/>
        <v>0.0033696339970091184</v>
      </c>
      <c r="Q110" s="17"/>
      <c r="R110" s="72">
        <f t="shared" si="19"/>
        <v>0</v>
      </c>
      <c r="S110" s="17">
        <v>18.15</v>
      </c>
      <c r="T110" s="72">
        <f t="shared" si="20"/>
        <v>0.0007386564348167236</v>
      </c>
      <c r="U110" s="17">
        <v>471.02</v>
      </c>
      <c r="V110" s="72">
        <f t="shared" si="12"/>
        <v>0.000935846604604591</v>
      </c>
      <c r="W110" s="17">
        <v>10753.83</v>
      </c>
      <c r="X110" s="72">
        <f t="shared" si="23"/>
        <v>0.009018447259644787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26988.59</v>
      </c>
      <c r="K111" s="130">
        <v>56.35</v>
      </c>
      <c r="L111" s="72">
        <f t="shared" si="17"/>
        <v>0.00012045052128783945</v>
      </c>
      <c r="M111" s="17">
        <v>12809.932072478234</v>
      </c>
      <c r="N111" s="72">
        <f t="shared" si="18"/>
        <v>0.0012107068764360977</v>
      </c>
      <c r="O111" s="17">
        <v>6505.087927521765</v>
      </c>
      <c r="P111" s="72">
        <f t="shared" si="22"/>
        <v>0.0012107068271226824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5519.32</v>
      </c>
      <c r="V111" s="72">
        <f t="shared" si="12"/>
        <v>0.010966067007189105</v>
      </c>
      <c r="W111" s="17">
        <v>2097.9</v>
      </c>
      <c r="X111" s="72">
        <f t="shared" si="23"/>
        <v>0.0017593546211915941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1164859.28</v>
      </c>
      <c r="K114" s="129">
        <v>20581.39</v>
      </c>
      <c r="L114" s="72">
        <f t="shared" si="17"/>
        <v>0.04399359635010339</v>
      </c>
      <c r="M114" s="15">
        <v>720436.8173874664</v>
      </c>
      <c r="N114" s="72">
        <f t="shared" si="18"/>
        <v>0.06809074426887246</v>
      </c>
      <c r="O114" s="15">
        <v>365849.31261253357</v>
      </c>
      <c r="P114" s="72">
        <f t="shared" si="22"/>
        <v>0.06809074149546196</v>
      </c>
      <c r="Q114" s="15">
        <v>0</v>
      </c>
      <c r="R114" s="72">
        <f t="shared" si="19"/>
        <v>0</v>
      </c>
      <c r="S114" s="15">
        <v>328.23</v>
      </c>
      <c r="T114" s="72">
        <f t="shared" si="20"/>
        <v>0.013358082732776486</v>
      </c>
      <c r="U114" s="15">
        <v>5558.71</v>
      </c>
      <c r="V114" s="72">
        <f t="shared" si="12"/>
        <v>0.011044329071974834</v>
      </c>
      <c r="W114" s="15">
        <v>52104.82</v>
      </c>
      <c r="X114" s="72">
        <f t="shared" si="23"/>
        <v>0.04369648498658477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861080.1699999999</v>
      </c>
      <c r="K115" s="132">
        <v>13038.199999999999</v>
      </c>
      <c r="L115" s="72">
        <f t="shared" si="17"/>
        <v>0.027869706950401207</v>
      </c>
      <c r="M115" s="21">
        <v>528387.4240511729</v>
      </c>
      <c r="N115" s="72">
        <f t="shared" si="18"/>
        <v>0.04993955347316291</v>
      </c>
      <c r="O115" s="21">
        <v>268323.5659488271</v>
      </c>
      <c r="P115" s="72">
        <f t="shared" si="22"/>
        <v>0.04993955143907028</v>
      </c>
      <c r="Q115" s="21">
        <v>0</v>
      </c>
      <c r="R115" s="72">
        <f t="shared" si="19"/>
        <v>0</v>
      </c>
      <c r="S115" s="21">
        <v>328.23</v>
      </c>
      <c r="T115" s="72">
        <f t="shared" si="20"/>
        <v>0.013358082732776486</v>
      </c>
      <c r="U115" s="21">
        <v>5238.5</v>
      </c>
      <c r="V115" s="72">
        <f t="shared" si="12"/>
        <v>0.010408119481595582</v>
      </c>
      <c r="W115" s="21">
        <v>45764.25</v>
      </c>
      <c r="X115" s="72">
        <f t="shared" si="23"/>
        <v>0.03837911469701483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789075.5399999999</v>
      </c>
      <c r="K116" s="130">
        <v>10475.05</v>
      </c>
      <c r="L116" s="72">
        <f t="shared" si="17"/>
        <v>0.022390864827261447</v>
      </c>
      <c r="M116" s="17">
        <v>488169.1005365831</v>
      </c>
      <c r="N116" s="72">
        <f t="shared" si="18"/>
        <v>0.04613839351678343</v>
      </c>
      <c r="O116" s="17">
        <v>247900.0594634169</v>
      </c>
      <c r="P116" s="72">
        <f t="shared" si="22"/>
        <v>0.0461383916375162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1602.5</v>
      </c>
      <c r="V116" s="72">
        <f t="shared" si="12"/>
        <v>0.003183928885989676</v>
      </c>
      <c r="W116" s="17">
        <v>40928.83</v>
      </c>
      <c r="X116" s="72">
        <f t="shared" si="23"/>
        <v>0.03432400314622487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12120</v>
      </c>
      <c r="K117" s="130"/>
      <c r="L117" s="72">
        <f t="shared" si="17"/>
        <v>0</v>
      </c>
      <c r="M117" s="17">
        <v>4019.0581402047783</v>
      </c>
      <c r="N117" s="72">
        <f t="shared" si="18"/>
        <v>0.00037985379622712024</v>
      </c>
      <c r="O117" s="17">
        <v>2040.9418597952213</v>
      </c>
      <c r="P117" s="72">
        <f t="shared" si="22"/>
        <v>0.0003798537807552597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3636</v>
      </c>
      <c r="V117" s="72">
        <f t="shared" si="12"/>
        <v>0.007224190595605905</v>
      </c>
      <c r="W117" s="17">
        <v>2424</v>
      </c>
      <c r="X117" s="72">
        <f t="shared" si="23"/>
        <v>0.0020328307363403518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59884.63</v>
      </c>
      <c r="K118" s="130">
        <v>2563.15</v>
      </c>
      <c r="L118" s="72">
        <f t="shared" si="17"/>
        <v>0.005478842123139763</v>
      </c>
      <c r="M118" s="17">
        <v>36199.265374385046</v>
      </c>
      <c r="N118" s="72">
        <f t="shared" si="18"/>
        <v>0.003421306160152363</v>
      </c>
      <c r="O118" s="17">
        <v>18382.564625614952</v>
      </c>
      <c r="P118" s="72">
        <f t="shared" si="22"/>
        <v>0.0034213060207988213</v>
      </c>
      <c r="Q118" s="17"/>
      <c r="R118" s="72">
        <f t="shared" si="19"/>
        <v>0</v>
      </c>
      <c r="S118" s="17">
        <v>328.23</v>
      </c>
      <c r="T118" s="72">
        <f t="shared" si="20"/>
        <v>0.013358082732776486</v>
      </c>
      <c r="U118" s="17"/>
      <c r="V118" s="72">
        <f t="shared" si="12"/>
        <v>0</v>
      </c>
      <c r="W118" s="17">
        <v>2411.42</v>
      </c>
      <c r="X118" s="72">
        <f t="shared" si="23"/>
        <v>0.0020222808144496084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289098.5</v>
      </c>
      <c r="K120" s="132">
        <v>6923.59</v>
      </c>
      <c r="L120" s="72">
        <f t="shared" si="17"/>
        <v>0.01479946805116721</v>
      </c>
      <c r="M120" s="21">
        <v>182928.55207786555</v>
      </c>
      <c r="N120" s="72">
        <f t="shared" si="18"/>
        <v>0.01728915146810174</v>
      </c>
      <c r="O120" s="21">
        <v>92894.03792213446</v>
      </c>
      <c r="P120" s="72">
        <f t="shared" si="22"/>
        <v>0.01728915076389569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320.21</v>
      </c>
      <c r="V120" s="72">
        <f t="shared" si="12"/>
        <v>0.0006362095903792537</v>
      </c>
      <c r="W120" s="21">
        <v>6032.11</v>
      </c>
      <c r="X120" s="72">
        <f t="shared" si="23"/>
        <v>0.005058687546611386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289098.5</v>
      </c>
      <c r="K121" s="130">
        <v>6923.59</v>
      </c>
      <c r="L121" s="72">
        <f t="shared" si="17"/>
        <v>0.01479946805116721</v>
      </c>
      <c r="M121" s="17">
        <v>182928.55207786555</v>
      </c>
      <c r="N121" s="72">
        <f t="shared" si="18"/>
        <v>0.01728915146810174</v>
      </c>
      <c r="O121" s="17">
        <v>92894.03792213446</v>
      </c>
      <c r="P121" s="72">
        <f t="shared" si="22"/>
        <v>0.01728915076389569</v>
      </c>
      <c r="Q121" s="17"/>
      <c r="R121" s="72">
        <f t="shared" si="19"/>
        <v>0</v>
      </c>
      <c r="S121" s="17"/>
      <c r="T121" s="72">
        <f t="shared" si="20"/>
        <v>0</v>
      </c>
      <c r="U121" s="17">
        <v>320.21</v>
      </c>
      <c r="V121" s="72">
        <f t="shared" si="12"/>
        <v>0.0006362095903792537</v>
      </c>
      <c r="W121" s="17">
        <v>6032.11</v>
      </c>
      <c r="X121" s="72">
        <f t="shared" si="23"/>
        <v>0.005058687546611386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14680.609999999999</v>
      </c>
      <c r="K130" s="132">
        <v>619.6</v>
      </c>
      <c r="L130" s="72">
        <f t="shared" si="17"/>
        <v>0.0013244213485349658</v>
      </c>
      <c r="M130" s="21">
        <v>9120.841258427925</v>
      </c>
      <c r="N130" s="72">
        <f t="shared" si="18"/>
        <v>0.0008620393276078024</v>
      </c>
      <c r="O130" s="21">
        <v>4631.708741572074</v>
      </c>
      <c r="P130" s="72">
        <f t="shared" si="22"/>
        <v>0.0008620392924959978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308.46</v>
      </c>
      <c r="X130" s="72">
        <f t="shared" si="23"/>
        <v>0.0002586827429585581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8208.05</v>
      </c>
      <c r="K131" s="130">
        <v>295.97</v>
      </c>
      <c r="L131" s="72">
        <f t="shared" si="17"/>
        <v>0.0006326484611457292</v>
      </c>
      <c r="M131" s="17">
        <v>5042.803771621098</v>
      </c>
      <c r="N131" s="72">
        <f t="shared" si="18"/>
        <v>0.00047661120826212146</v>
      </c>
      <c r="O131" s="17">
        <v>2560.816228378901</v>
      </c>
      <c r="P131" s="72">
        <f t="shared" si="22"/>
        <v>0.00047661118884922564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308.46</v>
      </c>
      <c r="X131" s="72">
        <f t="shared" si="23"/>
        <v>0.0002586827429585581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6472.5599999999995</v>
      </c>
      <c r="K133" s="130">
        <v>323.63</v>
      </c>
      <c r="L133" s="72">
        <f t="shared" si="17"/>
        <v>0.0006917728873892365</v>
      </c>
      <c r="M133" s="17">
        <v>4078.0374868068266</v>
      </c>
      <c r="N133" s="72">
        <f t="shared" si="18"/>
        <v>0.00038542811934568096</v>
      </c>
      <c r="O133" s="17">
        <v>2070.8925131931733</v>
      </c>
      <c r="P133" s="72">
        <f t="shared" si="22"/>
        <v>0.0003854281036467721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897161.3699999999</v>
      </c>
      <c r="K135" s="129">
        <v>23299.129999999997</v>
      </c>
      <c r="L135" s="72">
        <f t="shared" si="17"/>
        <v>0.04980288117219411</v>
      </c>
      <c r="M135" s="15">
        <v>549760.6624949265</v>
      </c>
      <c r="N135" s="72">
        <f t="shared" si="18"/>
        <v>0.05195960530553415</v>
      </c>
      <c r="O135" s="15">
        <v>279177.2375050734</v>
      </c>
      <c r="P135" s="72">
        <f t="shared" si="22"/>
        <v>0.051959603189162595</v>
      </c>
      <c r="Q135" s="15">
        <v>0</v>
      </c>
      <c r="R135" s="72">
        <f t="shared" si="19"/>
        <v>0</v>
      </c>
      <c r="S135" s="15">
        <v>19002.37</v>
      </c>
      <c r="T135" s="72">
        <f t="shared" si="20"/>
        <v>0.7733456130726317</v>
      </c>
      <c r="U135" s="15">
        <v>7828.349999999999</v>
      </c>
      <c r="V135" s="72">
        <f t="shared" si="12"/>
        <v>0.015553765800085667</v>
      </c>
      <c r="W135" s="15">
        <v>18093.62</v>
      </c>
      <c r="X135" s="72">
        <f t="shared" si="23"/>
        <v>0.015173789961906978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65217.92999999999</v>
      </c>
      <c r="K136" s="130">
        <v>1730.35</v>
      </c>
      <c r="L136" s="72">
        <f t="shared" si="17"/>
        <v>0.003698696708259325</v>
      </c>
      <c r="M136" s="17">
        <v>40828.882114334694</v>
      </c>
      <c r="N136" s="72">
        <f t="shared" si="18"/>
        <v>0.0038588657655122633</v>
      </c>
      <c r="O136" s="17">
        <v>20733.5578856653</v>
      </c>
      <c r="P136" s="72">
        <f t="shared" si="22"/>
        <v>0.00385886560833644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581.39</v>
      </c>
      <c r="V136" s="72">
        <f t="shared" si="12"/>
        <v>0.0011551353603903513</v>
      </c>
      <c r="W136" s="17">
        <v>1343.75</v>
      </c>
      <c r="X136" s="72">
        <f t="shared" si="23"/>
        <v>0.0011269044149989059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65217.92999999999</v>
      </c>
      <c r="K138" s="130">
        <v>1730.35</v>
      </c>
      <c r="L138" s="72">
        <f t="shared" si="17"/>
        <v>0.003698696708259325</v>
      </c>
      <c r="M138" s="17">
        <v>40828.882114334694</v>
      </c>
      <c r="N138" s="72">
        <f t="shared" si="18"/>
        <v>0.0038588657655122633</v>
      </c>
      <c r="O138" s="17">
        <v>20733.5578856653</v>
      </c>
      <c r="P138" s="72">
        <f t="shared" si="22"/>
        <v>0.00385886560833644</v>
      </c>
      <c r="Q138" s="17"/>
      <c r="R138" s="72">
        <f t="shared" si="19"/>
        <v>0</v>
      </c>
      <c r="S138" s="17"/>
      <c r="T138" s="72">
        <f t="shared" si="20"/>
        <v>0</v>
      </c>
      <c r="U138" s="17">
        <v>581.39</v>
      </c>
      <c r="V138" s="72">
        <f t="shared" si="12"/>
        <v>0.0011551353603903513</v>
      </c>
      <c r="W138" s="17">
        <v>1343.75</v>
      </c>
      <c r="X138" s="72">
        <f t="shared" si="23"/>
        <v>0.0011269044149989059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831943.44</v>
      </c>
      <c r="K145" s="130">
        <v>21568.78</v>
      </c>
      <c r="L145" s="72">
        <f t="shared" si="29"/>
        <v>0.04610418446393479</v>
      </c>
      <c r="M145" s="17">
        <v>508931.78038059175</v>
      </c>
      <c r="N145" s="72">
        <f t="shared" si="30"/>
        <v>0.048100739540021885</v>
      </c>
      <c r="O145" s="17">
        <v>258443.67961940815</v>
      </c>
      <c r="P145" s="72">
        <f t="shared" si="34"/>
        <v>0.04810073758082616</v>
      </c>
      <c r="Q145" s="17">
        <v>0</v>
      </c>
      <c r="R145" s="72">
        <f t="shared" si="31"/>
        <v>0</v>
      </c>
      <c r="S145" s="17">
        <v>19002.37</v>
      </c>
      <c r="T145" s="72">
        <f t="shared" si="32"/>
        <v>0.7733456130726317</v>
      </c>
      <c r="U145" s="17">
        <v>7246.959999999999</v>
      </c>
      <c r="V145" s="72">
        <f t="shared" si="24"/>
        <v>0.014398630439695314</v>
      </c>
      <c r="W145" s="17">
        <v>16749.87</v>
      </c>
      <c r="X145" s="72">
        <f t="shared" si="35"/>
        <v>0.014046885546908071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6537.869999999999</v>
      </c>
      <c r="K146" s="130">
        <v>173.46</v>
      </c>
      <c r="L146" s="72">
        <f t="shared" si="29"/>
        <v>0.0003707781263990884</v>
      </c>
      <c r="M146" s="17">
        <v>4092.9531002677513</v>
      </c>
      <c r="N146" s="72">
        <f t="shared" si="30"/>
        <v>0.00038683784077755355</v>
      </c>
      <c r="O146" s="17">
        <v>2078.4668997322483</v>
      </c>
      <c r="P146" s="72">
        <f t="shared" si="34"/>
        <v>0.0003868378250212252</v>
      </c>
      <c r="Q146" s="17"/>
      <c r="R146" s="72">
        <f t="shared" si="31"/>
        <v>0</v>
      </c>
      <c r="S146" s="17"/>
      <c r="T146" s="72">
        <f t="shared" si="32"/>
        <v>0</v>
      </c>
      <c r="U146" s="17">
        <v>58.28</v>
      </c>
      <c r="V146" s="72">
        <f t="shared" si="24"/>
        <v>0.00011579368204398023</v>
      </c>
      <c r="W146" s="17">
        <v>134.71</v>
      </c>
      <c r="X146" s="72">
        <f t="shared" si="35"/>
        <v>0.00011297138139125775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513874.31999999995</v>
      </c>
      <c r="K147" s="130">
        <v>13382.56</v>
      </c>
      <c r="L147" s="72">
        <f t="shared" si="29"/>
        <v>0.0286057910943352</v>
      </c>
      <c r="M147" s="17">
        <v>315771.7143583545</v>
      </c>
      <c r="N147" s="72">
        <f t="shared" si="30"/>
        <v>0.02984457558358568</v>
      </c>
      <c r="O147" s="17">
        <v>160353.91564164546</v>
      </c>
      <c r="P147" s="72">
        <f t="shared" si="34"/>
        <v>0.029844574367983483</v>
      </c>
      <c r="Q147" s="17"/>
      <c r="R147" s="72">
        <f t="shared" si="31"/>
        <v>0</v>
      </c>
      <c r="S147" s="17">
        <v>9477.06</v>
      </c>
      <c r="T147" s="72">
        <f t="shared" si="32"/>
        <v>0.38569098358921095</v>
      </c>
      <c r="U147" s="17">
        <v>4496.45</v>
      </c>
      <c r="V147" s="72">
        <f t="shared" si="24"/>
        <v>0.008933776623655713</v>
      </c>
      <c r="W147" s="17">
        <v>10392.62</v>
      </c>
      <c r="X147" s="72">
        <f t="shared" si="35"/>
        <v>0.008715526966627668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311531.24999999994</v>
      </c>
      <c r="K148" s="130">
        <v>8012.76</v>
      </c>
      <c r="L148" s="72">
        <f t="shared" si="29"/>
        <v>0.017127615243200504</v>
      </c>
      <c r="M148" s="17">
        <v>189067.1129219695</v>
      </c>
      <c r="N148" s="72">
        <f t="shared" si="30"/>
        <v>0.01786932611565865</v>
      </c>
      <c r="O148" s="17">
        <v>96011.29707803046</v>
      </c>
      <c r="P148" s="72">
        <f t="shared" si="34"/>
        <v>0.017869325387821457</v>
      </c>
      <c r="Q148" s="17"/>
      <c r="R148" s="72">
        <f t="shared" si="31"/>
        <v>0</v>
      </c>
      <c r="S148" s="17">
        <v>9525.31</v>
      </c>
      <c r="T148" s="72">
        <f t="shared" si="32"/>
        <v>0.3876546294834207</v>
      </c>
      <c r="U148" s="17">
        <v>2692.23</v>
      </c>
      <c r="V148" s="72">
        <f t="shared" si="24"/>
        <v>0.005349060133995623</v>
      </c>
      <c r="W148" s="17">
        <v>6222.54</v>
      </c>
      <c r="X148" s="72">
        <f t="shared" si="35"/>
        <v>0.005218387198889147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4022315.6199999996</v>
      </c>
      <c r="K155" s="129">
        <v>99071.92</v>
      </c>
      <c r="L155" s="72">
        <f t="shared" si="29"/>
        <v>0.21177044204058787</v>
      </c>
      <c r="M155" s="15">
        <v>2542020.4366586786</v>
      </c>
      <c r="N155" s="72">
        <f t="shared" si="30"/>
        <v>0.24025432807063649</v>
      </c>
      <c r="O155" s="15">
        <v>1290878.5433413214</v>
      </c>
      <c r="P155" s="72">
        <f t="shared" si="34"/>
        <v>0.24025431828481494</v>
      </c>
      <c r="Q155" s="15">
        <v>67286.00000000001</v>
      </c>
      <c r="R155" s="72">
        <f t="shared" si="31"/>
        <v>0.6398249424655825</v>
      </c>
      <c r="S155" s="15">
        <v>2.38</v>
      </c>
      <c r="T155" s="72">
        <f t="shared" si="32"/>
        <v>9.685963167293676E-05</v>
      </c>
      <c r="U155" s="15">
        <v>7001.3099999999995</v>
      </c>
      <c r="V155" s="72">
        <f t="shared" si="24"/>
        <v>0.013910560467250158</v>
      </c>
      <c r="W155" s="15">
        <v>16055.030000000002</v>
      </c>
      <c r="X155" s="72">
        <f t="shared" si="35"/>
        <v>0.013464174280885496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2417989.29</v>
      </c>
      <c r="K156" s="129">
        <v>64049.24</v>
      </c>
      <c r="L156" s="72">
        <f t="shared" si="29"/>
        <v>0.1369079741985792</v>
      </c>
      <c r="M156" s="15">
        <v>1506000.0976418783</v>
      </c>
      <c r="N156" s="72">
        <f t="shared" si="30"/>
        <v>0.14233679490352774</v>
      </c>
      <c r="O156" s="15">
        <v>764770.8823581217</v>
      </c>
      <c r="P156" s="72">
        <f t="shared" si="34"/>
        <v>0.14233678910599443</v>
      </c>
      <c r="Q156" s="15">
        <v>61458.47000000001</v>
      </c>
      <c r="R156" s="72">
        <f t="shared" si="31"/>
        <v>0.5844107545666666</v>
      </c>
      <c r="S156" s="15">
        <v>0</v>
      </c>
      <c r="T156" s="72">
        <f t="shared" si="32"/>
        <v>0</v>
      </c>
      <c r="U156" s="15">
        <v>6578.54</v>
      </c>
      <c r="V156" s="72">
        <f t="shared" si="24"/>
        <v>0.013070579428167566</v>
      </c>
      <c r="W156" s="15">
        <v>15132.060000000003</v>
      </c>
      <c r="X156" s="72">
        <f t="shared" si="35"/>
        <v>0.012690147141974584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2410437.41</v>
      </c>
      <c r="K157" s="132">
        <v>63770.99</v>
      </c>
      <c r="L157" s="72">
        <f t="shared" si="29"/>
        <v>0.13631320299097774</v>
      </c>
      <c r="M157" s="21">
        <v>1501233.0370720646</v>
      </c>
      <c r="N157" s="72">
        <f t="shared" si="30"/>
        <v>0.1418862450505226</v>
      </c>
      <c r="O157" s="21">
        <v>762350.0929279354</v>
      </c>
      <c r="P157" s="72">
        <f t="shared" si="34"/>
        <v>0.14188623927134067</v>
      </c>
      <c r="Q157" s="21">
        <v>61458.47000000001</v>
      </c>
      <c r="R157" s="72">
        <f t="shared" si="31"/>
        <v>0.5844107545666666</v>
      </c>
      <c r="S157" s="21">
        <v>0</v>
      </c>
      <c r="T157" s="72">
        <f t="shared" si="32"/>
        <v>0</v>
      </c>
      <c r="U157" s="21">
        <v>6578.54</v>
      </c>
      <c r="V157" s="72">
        <f t="shared" si="24"/>
        <v>0.013070579428167566</v>
      </c>
      <c r="W157" s="21">
        <v>15046.280000000002</v>
      </c>
      <c r="X157" s="72">
        <f t="shared" si="35"/>
        <v>0.01261820975725376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1678898.0799999998</v>
      </c>
      <c r="K158" s="97">
        <v>44360.42</v>
      </c>
      <c r="L158" s="72">
        <f t="shared" si="29"/>
        <v>0.09482228418007983</v>
      </c>
      <c r="M158" s="18">
        <v>1044427.4658498847</v>
      </c>
      <c r="N158" s="72">
        <f t="shared" si="30"/>
        <v>0.09871211710481391</v>
      </c>
      <c r="O158" s="18">
        <v>530376.9341501151</v>
      </c>
      <c r="P158" s="72">
        <f t="shared" si="34"/>
        <v>0.09871211308416143</v>
      </c>
      <c r="Q158" s="18">
        <v>42768.98</v>
      </c>
      <c r="R158" s="72">
        <f t="shared" si="31"/>
        <v>0.40669173628706784</v>
      </c>
      <c r="S158" s="18">
        <v>0</v>
      </c>
      <c r="T158" s="72">
        <f t="shared" si="32"/>
        <v>0</v>
      </c>
      <c r="U158" s="18">
        <v>5222.74</v>
      </c>
      <c r="V158" s="72">
        <f t="shared" si="24"/>
        <v>0.010376806708276893</v>
      </c>
      <c r="W158" s="18">
        <v>11741.54</v>
      </c>
      <c r="X158" s="72">
        <f t="shared" si="35"/>
        <v>0.009846767080845583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1678898.0799999998</v>
      </c>
      <c r="K159" s="130">
        <v>44360.42</v>
      </c>
      <c r="L159" s="72">
        <f t="shared" si="29"/>
        <v>0.09482228418007983</v>
      </c>
      <c r="M159" s="17">
        <v>1044427.4658498847</v>
      </c>
      <c r="N159" s="72">
        <f t="shared" si="30"/>
        <v>0.09871211710481391</v>
      </c>
      <c r="O159" s="17">
        <v>530376.9341501151</v>
      </c>
      <c r="P159" s="72">
        <f t="shared" si="34"/>
        <v>0.09871211308416143</v>
      </c>
      <c r="Q159" s="17">
        <v>42768.98</v>
      </c>
      <c r="R159" s="72">
        <f t="shared" si="31"/>
        <v>0.40669173628706784</v>
      </c>
      <c r="S159" s="17"/>
      <c r="T159" s="72">
        <f t="shared" si="32"/>
        <v>0</v>
      </c>
      <c r="U159" s="17">
        <v>5222.74</v>
      </c>
      <c r="V159" s="72">
        <f t="shared" si="24"/>
        <v>0.010376806708276893</v>
      </c>
      <c r="W159" s="17">
        <v>11741.54</v>
      </c>
      <c r="X159" s="72">
        <f t="shared" si="35"/>
        <v>0.009846767080845583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565765.8399999999</v>
      </c>
      <c r="K162" s="130">
        <v>15003.2</v>
      </c>
      <c r="L162" s="72">
        <f t="shared" si="29"/>
        <v>0.032069978012168814</v>
      </c>
      <c r="M162" s="17">
        <v>353237.15548174176</v>
      </c>
      <c r="N162" s="72">
        <f t="shared" si="30"/>
        <v>0.03338555198690718</v>
      </c>
      <c r="O162" s="17">
        <v>179379.4645182582</v>
      </c>
      <c r="P162" s="72">
        <f t="shared" si="34"/>
        <v>0.03338555062707714</v>
      </c>
      <c r="Q162" s="17">
        <v>14464.94</v>
      </c>
      <c r="R162" s="72">
        <f t="shared" si="31"/>
        <v>0.13754762362554027</v>
      </c>
      <c r="S162" s="17"/>
      <c r="T162" s="72">
        <f t="shared" si="32"/>
        <v>0</v>
      </c>
      <c r="U162" s="17">
        <v>1049.38</v>
      </c>
      <c r="V162" s="72">
        <f t="shared" si="24"/>
        <v>0.002084961806165271</v>
      </c>
      <c r="W162" s="17">
        <v>2631.7</v>
      </c>
      <c r="X162" s="72">
        <f t="shared" si="35"/>
        <v>0.0022070134689879963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165773.49</v>
      </c>
      <c r="K163" s="130">
        <v>4407.37</v>
      </c>
      <c r="L163" s="72">
        <f t="shared" si="29"/>
        <v>0.009420940798729103</v>
      </c>
      <c r="M163" s="17">
        <v>103568.41574043795</v>
      </c>
      <c r="N163" s="72">
        <f t="shared" si="30"/>
        <v>0.009788575958801508</v>
      </c>
      <c r="O163" s="17">
        <v>52593.69425956203</v>
      </c>
      <c r="P163" s="72">
        <f t="shared" si="34"/>
        <v>0.009788575560102103</v>
      </c>
      <c r="Q163" s="17">
        <v>4224.55</v>
      </c>
      <c r="R163" s="72">
        <f t="shared" si="31"/>
        <v>0.040171394654058445</v>
      </c>
      <c r="S163" s="17"/>
      <c r="T163" s="72">
        <f t="shared" si="32"/>
        <v>0</v>
      </c>
      <c r="U163" s="17">
        <v>306.42</v>
      </c>
      <c r="V163" s="72">
        <f t="shared" si="24"/>
        <v>0.000608810913725402</v>
      </c>
      <c r="W163" s="17">
        <v>673.04</v>
      </c>
      <c r="X163" s="72">
        <f t="shared" si="35"/>
        <v>0.0005644292074201775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7551.879999999999</v>
      </c>
      <c r="K165" s="133">
        <v>278.25</v>
      </c>
      <c r="L165" s="72">
        <f t="shared" si="29"/>
        <v>0.0005947712076014432</v>
      </c>
      <c r="M165" s="23">
        <v>4767.060569813682</v>
      </c>
      <c r="N165" s="72">
        <f t="shared" si="30"/>
        <v>0.000450549853005133</v>
      </c>
      <c r="O165" s="23">
        <v>2420.789430186317</v>
      </c>
      <c r="P165" s="72">
        <f t="shared" si="34"/>
        <v>0.00045054983465374473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7.193738472082318E-05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1604326.33</v>
      </c>
      <c r="K166" s="132">
        <v>35022.68</v>
      </c>
      <c r="L166" s="72">
        <f t="shared" si="29"/>
        <v>0.07486246784200867</v>
      </c>
      <c r="M166" s="21">
        <v>1036020.3390168004</v>
      </c>
      <c r="N166" s="72">
        <f t="shared" si="30"/>
        <v>0.09791753316710873</v>
      </c>
      <c r="O166" s="21">
        <v>526107.6609831996</v>
      </c>
      <c r="P166" s="72">
        <f t="shared" si="34"/>
        <v>0.09791752917882052</v>
      </c>
      <c r="Q166" s="21">
        <v>5827.530000000001</v>
      </c>
      <c r="R166" s="72">
        <f t="shared" si="31"/>
        <v>0.05541418789891591</v>
      </c>
      <c r="S166" s="21">
        <v>2.38</v>
      </c>
      <c r="T166" s="72">
        <f t="shared" si="32"/>
        <v>9.685963167293676E-05</v>
      </c>
      <c r="U166" s="21">
        <v>422.77</v>
      </c>
      <c r="V166" s="72">
        <f t="shared" si="24"/>
        <v>0.000839981039082593</v>
      </c>
      <c r="W166" s="21">
        <v>922.9699999999999</v>
      </c>
      <c r="X166" s="72">
        <f t="shared" si="35"/>
        <v>0.0007740271389109135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1571697.7799999998</v>
      </c>
      <c r="K167" s="132">
        <v>34717.08</v>
      </c>
      <c r="L167" s="72">
        <f t="shared" si="29"/>
        <v>0.07420923484634649</v>
      </c>
      <c r="M167" s="21">
        <v>1014583.4057968446</v>
      </c>
      <c r="N167" s="72">
        <f t="shared" si="30"/>
        <v>0.09589146134157088</v>
      </c>
      <c r="O167" s="21">
        <v>515221.6442031554</v>
      </c>
      <c r="P167" s="72">
        <f t="shared" si="34"/>
        <v>0.09589145743580678</v>
      </c>
      <c r="Q167" s="21">
        <v>5827.530000000001</v>
      </c>
      <c r="R167" s="72">
        <f t="shared" si="31"/>
        <v>0.05541418789891591</v>
      </c>
      <c r="S167" s="21">
        <v>2.38</v>
      </c>
      <c r="T167" s="72">
        <f t="shared" si="32"/>
        <v>9.685963167293676E-05</v>
      </c>
      <c r="U167" s="21">
        <v>422.77</v>
      </c>
      <c r="V167" s="72">
        <f t="shared" si="24"/>
        <v>0.000839981039082593</v>
      </c>
      <c r="W167" s="21">
        <v>922.9699999999999</v>
      </c>
      <c r="X167" s="72">
        <f t="shared" si="35"/>
        <v>0.0007740271389109135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198245.56</v>
      </c>
      <c r="K168" s="130">
        <v>5260.53</v>
      </c>
      <c r="L168" s="72">
        <f t="shared" si="29"/>
        <v>0.011244606579420018</v>
      </c>
      <c r="M168" s="17">
        <v>123854.62496733987</v>
      </c>
      <c r="N168" s="72">
        <f t="shared" si="30"/>
        <v>0.01170588924890079</v>
      </c>
      <c r="O168" s="17">
        <v>62895.35503266013</v>
      </c>
      <c r="P168" s="72">
        <f t="shared" si="34"/>
        <v>0.011705888772107117</v>
      </c>
      <c r="Q168" s="17">
        <v>5071.81</v>
      </c>
      <c r="R168" s="72">
        <f t="shared" si="31"/>
        <v>0.048228019817590076</v>
      </c>
      <c r="S168" s="17"/>
      <c r="T168" s="72">
        <f t="shared" si="32"/>
        <v>0</v>
      </c>
      <c r="U168" s="17">
        <v>367.94</v>
      </c>
      <c r="V168" s="72">
        <f t="shared" si="24"/>
        <v>0.0007310419933298231</v>
      </c>
      <c r="W168" s="17">
        <v>795.3</v>
      </c>
      <c r="X168" s="72">
        <f t="shared" si="35"/>
        <v>0.0006669596883710733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1373452.22</v>
      </c>
      <c r="K169" s="130">
        <v>29456.55</v>
      </c>
      <c r="L169" s="72">
        <f t="shared" si="29"/>
        <v>0.06296462826692648</v>
      </c>
      <c r="M169" s="17">
        <v>890728.7808295047</v>
      </c>
      <c r="N169" s="72">
        <f t="shared" si="30"/>
        <v>0.08418557209267008</v>
      </c>
      <c r="O169" s="17">
        <v>452326.2891704953</v>
      </c>
      <c r="P169" s="72">
        <f t="shared" si="34"/>
        <v>0.08418556866369967</v>
      </c>
      <c r="Q169" s="17">
        <v>755.72</v>
      </c>
      <c r="R169" s="72">
        <f t="shared" si="31"/>
        <v>0.007186168081325833</v>
      </c>
      <c r="S169" s="17">
        <v>2.38</v>
      </c>
      <c r="T169" s="72">
        <f t="shared" si="32"/>
        <v>9.685963167293676E-05</v>
      </c>
      <c r="U169" s="17">
        <v>54.83</v>
      </c>
      <c r="V169" s="72">
        <f t="shared" si="24"/>
        <v>0.00010893904575277002</v>
      </c>
      <c r="W169" s="17">
        <v>127.67</v>
      </c>
      <c r="X169" s="72">
        <f t="shared" si="35"/>
        <v>0.00010706745053984023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32628.549999999996</v>
      </c>
      <c r="K171" s="132">
        <v>305.6</v>
      </c>
      <c r="L171" s="72">
        <f t="shared" si="29"/>
        <v>0.0006532329956621781</v>
      </c>
      <c r="M171" s="21">
        <v>21436.933219955783</v>
      </c>
      <c r="N171" s="72">
        <f t="shared" si="30"/>
        <v>0.002026071825537854</v>
      </c>
      <c r="O171" s="21">
        <v>10886.016780044216</v>
      </c>
      <c r="P171" s="72">
        <f t="shared" si="34"/>
        <v>0.002026071743013733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2648.66</v>
      </c>
      <c r="K172" s="130">
        <v>203.13</v>
      </c>
      <c r="L172" s="72">
        <f t="shared" si="29"/>
        <v>0.0004341990131179916</v>
      </c>
      <c r="M172" s="17">
        <v>1621.9021870651802</v>
      </c>
      <c r="N172" s="72">
        <f t="shared" si="30"/>
        <v>0.00015329106506391244</v>
      </c>
      <c r="O172" s="17">
        <v>823.6278129348198</v>
      </c>
      <c r="P172" s="72">
        <f t="shared" si="34"/>
        <v>0.0001532910588201997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29979.89</v>
      </c>
      <c r="K173" s="130">
        <v>102.47</v>
      </c>
      <c r="L173" s="72">
        <f t="shared" si="29"/>
        <v>0.00021903398254418646</v>
      </c>
      <c r="M173" s="17">
        <v>19815.0310328906</v>
      </c>
      <c r="N173" s="72">
        <f t="shared" si="30"/>
        <v>0.0018727807604739417</v>
      </c>
      <c r="O173" s="17">
        <v>10062.388967109397</v>
      </c>
      <c r="P173" s="72">
        <f t="shared" si="34"/>
        <v>0.001872780684193533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730837.2200000001</v>
      </c>
      <c r="K175" s="129">
        <v>33464.69</v>
      </c>
      <c r="L175" s="72">
        <f t="shared" si="29"/>
        <v>0.07153219796337086</v>
      </c>
      <c r="M175" s="15">
        <v>381461.73406755377</v>
      </c>
      <c r="N175" s="72">
        <f t="shared" si="30"/>
        <v>0.03605314547491408</v>
      </c>
      <c r="O175" s="15">
        <v>193712.3559324462</v>
      </c>
      <c r="P175" s="72">
        <f t="shared" si="34"/>
        <v>0.03605314400643003</v>
      </c>
      <c r="Q175" s="15">
        <v>34212.520000000004</v>
      </c>
      <c r="R175" s="72">
        <f t="shared" si="31"/>
        <v>0.32532805695988154</v>
      </c>
      <c r="S175" s="15">
        <v>0</v>
      </c>
      <c r="T175" s="72">
        <f t="shared" si="32"/>
        <v>0</v>
      </c>
      <c r="U175" s="15">
        <v>4270.88</v>
      </c>
      <c r="V175" s="72">
        <f t="shared" si="24"/>
        <v>0.008485602621276499</v>
      </c>
      <c r="W175" s="15">
        <v>11213.119999999999</v>
      </c>
      <c r="X175" s="72">
        <f t="shared" si="35"/>
        <v>0.009403620043841883</v>
      </c>
      <c r="Y175" s="15">
        <v>5531.8</v>
      </c>
      <c r="Z175" s="72">
        <f t="shared" si="25"/>
        <v>0.0670939390344867</v>
      </c>
      <c r="AA175" s="15">
        <v>48560.08</v>
      </c>
      <c r="AB175" s="72">
        <f t="shared" si="33"/>
        <v>0.7943461491778301</v>
      </c>
      <c r="AC175" s="15">
        <v>18410.04</v>
      </c>
      <c r="AD175" s="72">
        <f t="shared" si="26"/>
        <v>0.5811123431970705</v>
      </c>
      <c r="AE175" s="15">
        <v>0</v>
      </c>
      <c r="AF175" s="72">
        <f t="shared" si="27"/>
        <v>0</v>
      </c>
      <c r="AG175" s="15">
        <v>0</v>
      </c>
      <c r="AH175" s="72">
        <f t="shared" si="28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207328.16999999995</v>
      </c>
      <c r="K176" s="129">
        <v>3485.49</v>
      </c>
      <c r="L176" s="72">
        <f t="shared" si="29"/>
        <v>0.007450383095715199</v>
      </c>
      <c r="M176" s="15">
        <v>84713.37587377921</v>
      </c>
      <c r="N176" s="72">
        <f t="shared" si="30"/>
        <v>0.008006526975802945</v>
      </c>
      <c r="O176" s="15">
        <v>43018.804126220784</v>
      </c>
      <c r="P176" s="72">
        <f t="shared" si="34"/>
        <v>0.008006526649688343</v>
      </c>
      <c r="Q176" s="15">
        <v>25818.77</v>
      </c>
      <c r="R176" s="72">
        <f t="shared" si="31"/>
        <v>0.24551159275008333</v>
      </c>
      <c r="S176" s="15">
        <v>0</v>
      </c>
      <c r="T176" s="72">
        <f t="shared" si="32"/>
        <v>0</v>
      </c>
      <c r="U176" s="15">
        <v>4270.88</v>
      </c>
      <c r="V176" s="72">
        <f t="shared" si="24"/>
        <v>0.008485602621276499</v>
      </c>
      <c r="W176" s="15">
        <v>11213.119999999999</v>
      </c>
      <c r="X176" s="72">
        <f t="shared" si="35"/>
        <v>0.009403620043841883</v>
      </c>
      <c r="Y176" s="15">
        <v>5531.8</v>
      </c>
      <c r="Z176" s="72">
        <f t="shared" si="25"/>
        <v>0.0670939390344867</v>
      </c>
      <c r="AA176" s="15">
        <v>15250.55</v>
      </c>
      <c r="AB176" s="72">
        <f t="shared" si="33"/>
        <v>0.24946861012881272</v>
      </c>
      <c r="AC176" s="15">
        <v>14025.380000000001</v>
      </c>
      <c r="AD176" s="72">
        <f t="shared" si="26"/>
        <v>0.4427106859099344</v>
      </c>
      <c r="AE176" s="15">
        <v>0</v>
      </c>
      <c r="AF176" s="72">
        <f t="shared" si="27"/>
        <v>0</v>
      </c>
      <c r="AG176" s="15">
        <v>0</v>
      </c>
      <c r="AH176" s="72">
        <f t="shared" si="28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95023.60999999999</v>
      </c>
      <c r="K177" s="130">
        <v>2120.21</v>
      </c>
      <c r="L177" s="72">
        <f t="shared" si="29"/>
        <v>0.004532039037084119</v>
      </c>
      <c r="M177" s="17">
        <v>49918.525931357464</v>
      </c>
      <c r="N177" s="72">
        <f t="shared" si="30"/>
        <v>0.004717956525038461</v>
      </c>
      <c r="O177" s="17">
        <v>25349.42406864253</v>
      </c>
      <c r="P177" s="72">
        <f t="shared" si="34"/>
        <v>0.004717956332870932</v>
      </c>
      <c r="Q177" s="17">
        <v>2044.15</v>
      </c>
      <c r="R177" s="72">
        <f t="shared" si="31"/>
        <v>0.01943789430403086</v>
      </c>
      <c r="S177" s="17"/>
      <c r="T177" s="72">
        <f t="shared" si="32"/>
        <v>0</v>
      </c>
      <c r="U177" s="17">
        <v>4161.92</v>
      </c>
      <c r="V177" s="72">
        <f t="shared" si="24"/>
        <v>0.008269115325540189</v>
      </c>
      <c r="W177" s="17">
        <v>9209.16</v>
      </c>
      <c r="X177" s="72">
        <f t="shared" si="35"/>
        <v>0.0077230459999488915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2220.22</v>
      </c>
      <c r="AD177" s="72">
        <f t="shared" si="26"/>
        <v>0.07008117563096004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86619.82</v>
      </c>
      <c r="K178" s="130">
        <v>1335.91</v>
      </c>
      <c r="L178" s="72">
        <f t="shared" si="29"/>
        <v>0.0028555644346697</v>
      </c>
      <c r="M178" s="17">
        <v>29387.445970705332</v>
      </c>
      <c r="N178" s="72">
        <f t="shared" si="30"/>
        <v>0.0027774997335129462</v>
      </c>
      <c r="O178" s="17">
        <v>14923.414029294667</v>
      </c>
      <c r="P178" s="72">
        <f t="shared" si="34"/>
        <v>0.002777499620382344</v>
      </c>
      <c r="Q178" s="17">
        <v>23774.62</v>
      </c>
      <c r="R178" s="72">
        <f t="shared" si="31"/>
        <v>0.22607369844605243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15250.55</v>
      </c>
      <c r="AB178" s="72">
        <f t="shared" si="33"/>
        <v>0.24946861012881272</v>
      </c>
      <c r="AC178" s="17">
        <v>1947.88</v>
      </c>
      <c r="AD178" s="72">
        <f t="shared" si="26"/>
        <v>0.0614847719541462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25684.739999999998</v>
      </c>
      <c r="K179" s="130">
        <v>29.37</v>
      </c>
      <c r="L179" s="72">
        <f t="shared" si="29"/>
        <v>6.277962396138145E-05</v>
      </c>
      <c r="M179" s="17">
        <v>5407.403971716408</v>
      </c>
      <c r="N179" s="72">
        <f t="shared" si="30"/>
        <v>0.0005110707172515371</v>
      </c>
      <c r="O179" s="17">
        <v>2745.966028283591</v>
      </c>
      <c r="P179" s="72">
        <f t="shared" si="34"/>
        <v>0.0005110706964350679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108.96</v>
      </c>
      <c r="V179" s="72">
        <f t="shared" si="24"/>
        <v>0.00021648729573630897</v>
      </c>
      <c r="W179" s="17">
        <v>2003.96</v>
      </c>
      <c r="X179" s="72">
        <f t="shared" si="35"/>
        <v>0.0016805740438929915</v>
      </c>
      <c r="Y179" s="17">
        <v>5531.8</v>
      </c>
      <c r="Z179" s="72">
        <f t="shared" si="25"/>
        <v>0.0670939390344867</v>
      </c>
      <c r="AA179" s="17"/>
      <c r="AB179" s="72">
        <f t="shared" si="33"/>
        <v>0</v>
      </c>
      <c r="AC179" s="17">
        <v>9857.28</v>
      </c>
      <c r="AD179" s="72">
        <f t="shared" si="26"/>
        <v>0.31114473832482814</v>
      </c>
      <c r="AE179" s="17"/>
      <c r="AF179" s="72">
        <f t="shared" si="27"/>
        <v>0</v>
      </c>
      <c r="AG179" s="17"/>
      <c r="AH179" s="72">
        <f t="shared" si="28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523509.05</v>
      </c>
      <c r="K183" s="129">
        <v>29979.2</v>
      </c>
      <c r="L183" s="72">
        <f t="shared" si="29"/>
        <v>0.06408181486765566</v>
      </c>
      <c r="M183" s="15">
        <v>296748.35819377453</v>
      </c>
      <c r="N183" s="72">
        <f t="shared" si="30"/>
        <v>0.028046618499111133</v>
      </c>
      <c r="O183" s="15">
        <v>150693.5518062254</v>
      </c>
      <c r="P183" s="72">
        <f t="shared" si="34"/>
        <v>0.028046617356741688</v>
      </c>
      <c r="Q183" s="15">
        <v>8393.75</v>
      </c>
      <c r="R183" s="72">
        <f t="shared" si="31"/>
        <v>0.07981646420979821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33309.53</v>
      </c>
      <c r="AB183" s="72">
        <f t="shared" si="33"/>
        <v>0.5448775390490174</v>
      </c>
      <c r="AC183" s="15">
        <v>4384.66</v>
      </c>
      <c r="AD183" s="72">
        <f t="shared" si="26"/>
        <v>0.1384016572871361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522195.99</v>
      </c>
      <c r="K184" s="130">
        <v>29979.2</v>
      </c>
      <c r="L184" s="72">
        <f t="shared" si="29"/>
        <v>0.06408181486765566</v>
      </c>
      <c r="M184" s="17">
        <v>296748.35819377453</v>
      </c>
      <c r="N184" s="72">
        <f t="shared" si="30"/>
        <v>0.028046618499111133</v>
      </c>
      <c r="O184" s="17">
        <v>150693.5518062254</v>
      </c>
      <c r="P184" s="72">
        <f t="shared" si="34"/>
        <v>0.028046617356741688</v>
      </c>
      <c r="Q184" s="17">
        <v>8393.75</v>
      </c>
      <c r="R184" s="72">
        <f t="shared" si="31"/>
        <v>0.07981646420979821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33309.53</v>
      </c>
      <c r="AB184" s="72">
        <f t="shared" si="33"/>
        <v>0.5448775390490174</v>
      </c>
      <c r="AC184" s="17">
        <v>3071.6</v>
      </c>
      <c r="AD184" s="72">
        <f t="shared" si="26"/>
        <v>0.09695495899868342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1313.06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1313.06</v>
      </c>
      <c r="AD185" s="72">
        <f t="shared" si="26"/>
        <v>0.041446698288452676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1250385.62</v>
      </c>
      <c r="K189" s="129">
        <v>35598.75</v>
      </c>
      <c r="L189" s="72">
        <f t="shared" si="29"/>
        <v>0.07609384196442723</v>
      </c>
      <c r="M189" s="15">
        <v>785678.1351205374</v>
      </c>
      <c r="N189" s="72">
        <f t="shared" si="30"/>
        <v>0.07425690592845573</v>
      </c>
      <c r="O189" s="15">
        <v>398979.89487946255</v>
      </c>
      <c r="P189" s="72">
        <f t="shared" si="34"/>
        <v>0.07425690290389073</v>
      </c>
      <c r="Q189" s="15">
        <v>0</v>
      </c>
      <c r="R189" s="72">
        <f t="shared" si="31"/>
        <v>0</v>
      </c>
      <c r="S189" s="15">
        <v>3980.85</v>
      </c>
      <c r="T189" s="72">
        <f t="shared" si="32"/>
        <v>0.16200994317025644</v>
      </c>
      <c r="U189" s="15">
        <v>5407.8099999999995</v>
      </c>
      <c r="V189" s="72">
        <f t="shared" si="24"/>
        <v>0.010744513241150595</v>
      </c>
      <c r="W189" s="15">
        <v>12499.06</v>
      </c>
      <c r="X189" s="72">
        <f t="shared" si="35"/>
        <v>0.01048204345848277</v>
      </c>
      <c r="Y189" s="15">
        <v>0</v>
      </c>
      <c r="Z189" s="72">
        <f t="shared" si="25"/>
        <v>0</v>
      </c>
      <c r="AA189" s="15">
        <v>8241.12</v>
      </c>
      <c r="AB189" s="72">
        <f t="shared" si="33"/>
        <v>0.13480830214679218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1250385.62</v>
      </c>
      <c r="K191" s="97">
        <v>35598.75</v>
      </c>
      <c r="L191" s="72">
        <f t="shared" si="29"/>
        <v>0.07609384196442723</v>
      </c>
      <c r="M191" s="18">
        <v>785678.1351205374</v>
      </c>
      <c r="N191" s="72">
        <f t="shared" si="30"/>
        <v>0.07425690592845573</v>
      </c>
      <c r="O191" s="18">
        <v>398979.89487946255</v>
      </c>
      <c r="P191" s="72">
        <f t="shared" si="34"/>
        <v>0.07425690290389073</v>
      </c>
      <c r="Q191" s="18">
        <v>0</v>
      </c>
      <c r="R191" s="72">
        <f t="shared" si="31"/>
        <v>0</v>
      </c>
      <c r="S191" s="18">
        <v>3980.85</v>
      </c>
      <c r="T191" s="72">
        <f t="shared" si="32"/>
        <v>0.16200994317025644</v>
      </c>
      <c r="U191" s="18">
        <v>5407.8099999999995</v>
      </c>
      <c r="V191" s="72">
        <f t="shared" si="24"/>
        <v>0.010744513241150595</v>
      </c>
      <c r="W191" s="18">
        <v>12499.06</v>
      </c>
      <c r="X191" s="72">
        <f t="shared" si="35"/>
        <v>0.01048204345848277</v>
      </c>
      <c r="Y191" s="18">
        <v>0</v>
      </c>
      <c r="Z191" s="72">
        <f t="shared" si="25"/>
        <v>0</v>
      </c>
      <c r="AA191" s="18">
        <v>8241.12</v>
      </c>
      <c r="AB191" s="72">
        <f t="shared" si="33"/>
        <v>0.13480830214679218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528472.13</v>
      </c>
      <c r="K192" s="130">
        <v>13932.49</v>
      </c>
      <c r="L192" s="72">
        <f t="shared" si="29"/>
        <v>0.02978128985514836</v>
      </c>
      <c r="M192" s="17">
        <v>328745.42636610067</v>
      </c>
      <c r="N192" s="72">
        <f t="shared" si="30"/>
        <v>0.03107076181562876</v>
      </c>
      <c r="O192" s="17">
        <v>166942.17363389928</v>
      </c>
      <c r="P192" s="72">
        <f t="shared" si="34"/>
        <v>0.031070760550082645</v>
      </c>
      <c r="Q192" s="17"/>
      <c r="R192" s="72">
        <f t="shared" si="31"/>
        <v>0</v>
      </c>
      <c r="S192" s="17">
        <v>3351.43</v>
      </c>
      <c r="T192" s="72">
        <f t="shared" si="32"/>
        <v>0.13639423335194556</v>
      </c>
      <c r="U192" s="17">
        <v>4681.12</v>
      </c>
      <c r="V192" s="72">
        <f t="shared" si="24"/>
        <v>0.009300688416089855</v>
      </c>
      <c r="W192" s="17">
        <v>10819.49</v>
      </c>
      <c r="X192" s="72">
        <f t="shared" si="35"/>
        <v>0.009073511478352753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82146.13000000002</v>
      </c>
      <c r="K193" s="130">
        <v>2162.79</v>
      </c>
      <c r="L193" s="72">
        <f t="shared" si="29"/>
        <v>0.004623055597801708</v>
      </c>
      <c r="M193" s="17">
        <v>51032.5279360907</v>
      </c>
      <c r="N193" s="72">
        <f t="shared" si="30"/>
        <v>0.004823244350130979</v>
      </c>
      <c r="O193" s="17">
        <v>25915.132063909303</v>
      </c>
      <c r="P193" s="72">
        <f t="shared" si="34"/>
        <v>0.004823244153674962</v>
      </c>
      <c r="Q193" s="17"/>
      <c r="R193" s="72">
        <f t="shared" si="31"/>
        <v>0</v>
      </c>
      <c r="S193" s="17">
        <v>629.42</v>
      </c>
      <c r="T193" s="72">
        <f t="shared" si="32"/>
        <v>0.025615709818310864</v>
      </c>
      <c r="U193" s="17">
        <v>726.69</v>
      </c>
      <c r="V193" s="72">
        <f t="shared" si="24"/>
        <v>0.0014438248250607413</v>
      </c>
      <c r="W193" s="17">
        <v>1679.57</v>
      </c>
      <c r="X193" s="72">
        <f t="shared" si="35"/>
        <v>0.0014085319801300184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639767.36</v>
      </c>
      <c r="K194" s="130">
        <v>19503.47</v>
      </c>
      <c r="L194" s="72">
        <f t="shared" si="29"/>
        <v>0.04168949651147716</v>
      </c>
      <c r="M194" s="17">
        <v>405900.18081834604</v>
      </c>
      <c r="N194" s="72">
        <f t="shared" si="30"/>
        <v>0.03836289976269599</v>
      </c>
      <c r="O194" s="17">
        <v>206122.58918165395</v>
      </c>
      <c r="P194" s="72">
        <f t="shared" si="34"/>
        <v>0.03836289820013312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8241.12</v>
      </c>
      <c r="AB194" s="72">
        <f t="shared" si="33"/>
        <v>0.13480830214679218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1018406.7100000001</v>
      </c>
      <c r="K197" s="129">
        <v>3667.9</v>
      </c>
      <c r="L197" s="72">
        <f t="shared" si="29"/>
        <v>0.007840292227713687</v>
      </c>
      <c r="M197" s="15">
        <v>672226.862045445</v>
      </c>
      <c r="N197" s="72">
        <f t="shared" si="30"/>
        <v>0.06353427011155317</v>
      </c>
      <c r="O197" s="15">
        <v>341367.52795455494</v>
      </c>
      <c r="P197" s="72">
        <f t="shared" si="34"/>
        <v>0.06353426752373287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1144.42</v>
      </c>
      <c r="X197" s="72">
        <f t="shared" si="35"/>
        <v>0.0009597409865027333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345459.75</v>
      </c>
      <c r="K198" s="132">
        <v>3655.69</v>
      </c>
      <c r="L198" s="72">
        <f t="shared" si="29"/>
        <v>0.007814192833482551</v>
      </c>
      <c r="M198" s="21">
        <v>225929.19128403126</v>
      </c>
      <c r="N198" s="72">
        <f t="shared" si="30"/>
        <v>0.021353276811116196</v>
      </c>
      <c r="O198" s="21">
        <v>114730.44871596876</v>
      </c>
      <c r="P198" s="72">
        <f t="shared" si="34"/>
        <v>0.02135327594137388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1144.42</v>
      </c>
      <c r="X198" s="72">
        <f t="shared" si="35"/>
        <v>0.0009597409865027333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85328.32999999999</v>
      </c>
      <c r="K199" s="130"/>
      <c r="L199" s="72">
        <f t="shared" si="29"/>
        <v>0</v>
      </c>
      <c r="M199" s="17">
        <v>56590.67974861049</v>
      </c>
      <c r="N199" s="72">
        <f t="shared" si="30"/>
        <v>0.0053485627188482624</v>
      </c>
      <c r="O199" s="17">
        <v>28737.650251389503</v>
      </c>
      <c r="P199" s="72">
        <f t="shared" si="34"/>
        <v>0.005348562500995454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260131.42</v>
      </c>
      <c r="K202" s="130">
        <v>3655.69</v>
      </c>
      <c r="L202" s="72">
        <f t="shared" si="29"/>
        <v>0.007814192833482551</v>
      </c>
      <c r="M202" s="17">
        <v>169338.51153542075</v>
      </c>
      <c r="N202" s="72">
        <f t="shared" si="30"/>
        <v>0.016004714092267933</v>
      </c>
      <c r="O202" s="17">
        <v>85992.79846457925</v>
      </c>
      <c r="P202" s="72">
        <f t="shared" si="34"/>
        <v>0.016004713440378425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1144.42</v>
      </c>
      <c r="X202" s="72">
        <f t="shared" si="35"/>
        <v>0.0009597409865027333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672946.96</v>
      </c>
      <c r="K203" s="132">
        <v>12.21</v>
      </c>
      <c r="L203" s="72">
        <f t="shared" si="29"/>
        <v>2.6099394231136107E-05</v>
      </c>
      <c r="M203" s="21">
        <v>446297.67076141376</v>
      </c>
      <c r="N203" s="72">
        <f t="shared" si="30"/>
        <v>0.04218099330043698</v>
      </c>
      <c r="O203" s="21">
        <v>226637.0792385862</v>
      </c>
      <c r="P203" s="72">
        <f t="shared" si="34"/>
        <v>0.04218099158235899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81211.98999999999</v>
      </c>
      <c r="K205" s="130"/>
      <c r="L205" s="72">
        <f t="shared" si="29"/>
        <v>0</v>
      </c>
      <c r="M205" s="17">
        <v>53860.67813394869</v>
      </c>
      <c r="N205" s="72">
        <f t="shared" si="30"/>
        <v>0.005090541699778701</v>
      </c>
      <c r="O205" s="17">
        <v>27351.311866051306</v>
      </c>
      <c r="P205" s="72">
        <f t="shared" si="34"/>
        <v>0.00509054149243537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412266.42999999993</v>
      </c>
      <c r="K206" s="130"/>
      <c r="L206" s="72">
        <f t="shared" si="29"/>
        <v>0</v>
      </c>
      <c r="M206" s="17">
        <v>273419.5959446639</v>
      </c>
      <c r="N206" s="72">
        <f t="shared" si="30"/>
        <v>0.02584174397566045</v>
      </c>
      <c r="O206" s="17">
        <v>138846.83405533605</v>
      </c>
      <c r="P206" s="72">
        <f t="shared" si="34"/>
        <v>0.025841742923097957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179468.53999999998</v>
      </c>
      <c r="K207" s="130">
        <v>12.21</v>
      </c>
      <c r="L207" s="72">
        <f aca="true" t="shared" si="41" ref="L207:L270">K207/$K$10</f>
        <v>2.6099394231136107E-05</v>
      </c>
      <c r="M207" s="17">
        <v>119017.39668280115</v>
      </c>
      <c r="N207" s="72">
        <f aca="true" t="shared" si="42" ref="N207:N270">M207/$M$10</f>
        <v>0.01124870762499783</v>
      </c>
      <c r="O207" s="17">
        <v>60438.93331719883</v>
      </c>
      <c r="P207" s="72">
        <f t="shared" si="34"/>
        <v>0.011248707166825663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351.71</v>
      </c>
      <c r="K209" s="129">
        <v>6.26</v>
      </c>
      <c r="L209" s="72">
        <f t="shared" si="41"/>
        <v>1.3381016206954301E-05</v>
      </c>
      <c r="M209" s="15">
        <v>200.81363271825163</v>
      </c>
      <c r="N209" s="72">
        <f t="shared" si="42"/>
        <v>1.8979526560991704E-05</v>
      </c>
      <c r="O209" s="15">
        <v>101.97636728174837</v>
      </c>
      <c r="P209" s="72">
        <f t="shared" si="46"/>
        <v>1.8979525787934834E-05</v>
      </c>
      <c r="Q209" s="15">
        <v>5.609999999999999</v>
      </c>
      <c r="R209" s="72">
        <f t="shared" si="43"/>
        <v>5.334568747186513E-05</v>
      </c>
      <c r="S209" s="15">
        <v>0</v>
      </c>
      <c r="T209" s="72">
        <f t="shared" si="44"/>
        <v>0</v>
      </c>
      <c r="U209" s="15">
        <v>26.290000000000003</v>
      </c>
      <c r="V209" s="72">
        <f t="shared" si="36"/>
        <v>5.223431539012081E-05</v>
      </c>
      <c r="W209" s="15">
        <v>10.76</v>
      </c>
      <c r="X209" s="72">
        <f t="shared" si="47"/>
        <v>9.023621585405192E-06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351.71</v>
      </c>
      <c r="K210" s="132">
        <v>6.26</v>
      </c>
      <c r="L210" s="72">
        <f t="shared" si="41"/>
        <v>1.3381016206954301E-05</v>
      </c>
      <c r="M210" s="21">
        <v>200.81363271825163</v>
      </c>
      <c r="N210" s="72">
        <f t="shared" si="42"/>
        <v>1.8979526560991704E-05</v>
      </c>
      <c r="O210" s="21">
        <v>101.97636728174837</v>
      </c>
      <c r="P210" s="72">
        <f t="shared" si="46"/>
        <v>1.8979525787934834E-05</v>
      </c>
      <c r="Q210" s="21">
        <v>5.609999999999999</v>
      </c>
      <c r="R210" s="72">
        <f t="shared" si="43"/>
        <v>5.334568747186513E-05</v>
      </c>
      <c r="S210" s="21">
        <v>0</v>
      </c>
      <c r="T210" s="72">
        <f t="shared" si="44"/>
        <v>0</v>
      </c>
      <c r="U210" s="21">
        <v>26.290000000000003</v>
      </c>
      <c r="V210" s="72">
        <f t="shared" si="36"/>
        <v>5.223431539012081E-05</v>
      </c>
      <c r="W210" s="21">
        <v>10.76</v>
      </c>
      <c r="X210" s="72">
        <f t="shared" si="47"/>
        <v>9.023621585405192E-06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286.58</v>
      </c>
      <c r="K211" s="130">
        <v>4.53</v>
      </c>
      <c r="L211" s="72">
        <f t="shared" si="41"/>
        <v>9.683067638578752E-06</v>
      </c>
      <c r="M211" s="17">
        <v>160.12564313053494</v>
      </c>
      <c r="N211" s="72">
        <f t="shared" si="42"/>
        <v>1.5133976990276553E-05</v>
      </c>
      <c r="O211" s="17">
        <v>81.31435686946506</v>
      </c>
      <c r="P211" s="72">
        <f t="shared" si="46"/>
        <v>1.5133976373853118E-05</v>
      </c>
      <c r="Q211" s="17">
        <v>3.94</v>
      </c>
      <c r="R211" s="72">
        <f t="shared" si="43"/>
        <v>3.746559868790528E-05</v>
      </c>
      <c r="S211" s="17"/>
      <c r="T211" s="72">
        <f t="shared" si="44"/>
        <v>0</v>
      </c>
      <c r="U211" s="17">
        <v>26.17</v>
      </c>
      <c r="V211" s="72">
        <f t="shared" si="36"/>
        <v>5.199589325825262E-05</v>
      </c>
      <c r="W211" s="17">
        <v>10.5</v>
      </c>
      <c r="X211" s="72">
        <f t="shared" si="47"/>
        <v>8.805578684642612E-06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65.13000000000001</v>
      </c>
      <c r="K212" s="130">
        <v>1.73</v>
      </c>
      <c r="L212" s="72">
        <f t="shared" si="41"/>
        <v>3.69794856837555E-06</v>
      </c>
      <c r="M212" s="17">
        <v>40.68798958771669</v>
      </c>
      <c r="N212" s="72">
        <f t="shared" si="42"/>
        <v>3.845549570715153E-06</v>
      </c>
      <c r="O212" s="17">
        <v>20.662010412283305</v>
      </c>
      <c r="P212" s="72">
        <f t="shared" si="46"/>
        <v>3.845549414081713E-06</v>
      </c>
      <c r="Q212" s="17">
        <v>1.67</v>
      </c>
      <c r="R212" s="72">
        <f t="shared" si="43"/>
        <v>1.5880088783959853E-05</v>
      </c>
      <c r="S212" s="17"/>
      <c r="T212" s="72">
        <f t="shared" si="44"/>
        <v>0</v>
      </c>
      <c r="U212" s="17">
        <v>0.12</v>
      </c>
      <c r="V212" s="72">
        <f t="shared" si="36"/>
        <v>2.3842213186818165E-07</v>
      </c>
      <c r="W212" s="17">
        <v>0.26</v>
      </c>
      <c r="X212" s="72">
        <f t="shared" si="47"/>
        <v>2.18042900762579E-07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-26996.790000000005</v>
      </c>
      <c r="K217" s="129">
        <v>-765.1999999999999</v>
      </c>
      <c r="L217" s="72">
        <f t="shared" si="41"/>
        <v>-0.001635647540185532</v>
      </c>
      <c r="M217" s="15">
        <v>-17397.076785480906</v>
      </c>
      <c r="N217" s="72">
        <f t="shared" si="42"/>
        <v>-0.0016442523172563314</v>
      </c>
      <c r="O217" s="15">
        <v>-8834.513214519098</v>
      </c>
      <c r="P217" s="72">
        <f t="shared" si="46"/>
        <v>-0.0016442522502841358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-28061.410000000003</v>
      </c>
      <c r="K218" s="129">
        <v>-299.09999999999997</v>
      </c>
      <c r="L218" s="72">
        <f t="shared" si="41"/>
        <v>-0.0006393389692492062</v>
      </c>
      <c r="M218" s="15">
        <v>-18412.26699610372</v>
      </c>
      <c r="N218" s="72">
        <f t="shared" si="42"/>
        <v>-0.0017402011296260966</v>
      </c>
      <c r="O218" s="15">
        <v>-9350.043003896284</v>
      </c>
      <c r="P218" s="72">
        <f t="shared" si="46"/>
        <v>-0.0017402010587458012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-28061.410000000003</v>
      </c>
      <c r="K220" s="132">
        <v>-299.09999999999997</v>
      </c>
      <c r="L220" s="72">
        <f t="shared" si="41"/>
        <v>-0.0006393389692492062</v>
      </c>
      <c r="M220" s="21">
        <v>-18412.26699610372</v>
      </c>
      <c r="N220" s="72">
        <f t="shared" si="42"/>
        <v>-0.0017402011296260966</v>
      </c>
      <c r="O220" s="21">
        <v>-9350.043003896284</v>
      </c>
      <c r="P220" s="72">
        <f t="shared" si="46"/>
        <v>-0.0017402010587458012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9963.529999999999</v>
      </c>
      <c r="K221" s="130"/>
      <c r="L221" s="72">
        <f t="shared" si="41"/>
        <v>0</v>
      </c>
      <c r="M221" s="17">
        <v>6607.921840210316</v>
      </c>
      <c r="N221" s="72">
        <f t="shared" si="42"/>
        <v>0.0006245354281060725</v>
      </c>
      <c r="O221" s="17">
        <v>3355.6081597896837</v>
      </c>
      <c r="P221" s="72">
        <f t="shared" si="46"/>
        <v>0.0006245354026680615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-41116.4</v>
      </c>
      <c r="K222" s="130">
        <v>-477.71</v>
      </c>
      <c r="L222" s="72">
        <f t="shared" si="41"/>
        <v>-0.0010211254396524183</v>
      </c>
      <c r="M222" s="17">
        <v>-26952.02274781494</v>
      </c>
      <c r="N222" s="72">
        <f t="shared" si="42"/>
        <v>-0.0025473202426067837</v>
      </c>
      <c r="O222" s="17">
        <v>-13686.667252185061</v>
      </c>
      <c r="P222" s="72">
        <f t="shared" si="46"/>
        <v>-0.0025473201388516446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4788.57</v>
      </c>
      <c r="K223" s="130">
        <v>178.61</v>
      </c>
      <c r="L223" s="72">
        <f t="shared" si="41"/>
        <v>0.00038178647040321216</v>
      </c>
      <c r="M223" s="17">
        <v>3057.3757861416534</v>
      </c>
      <c r="N223" s="72">
        <f t="shared" si="42"/>
        <v>0.0002889621792830322</v>
      </c>
      <c r="O223" s="17">
        <v>1552.5842138583464</v>
      </c>
      <c r="P223" s="72">
        <f t="shared" si="46"/>
        <v>0.00028896216751328664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-1697.1099999999997</v>
      </c>
      <c r="K224" s="130"/>
      <c r="L224" s="72">
        <f t="shared" si="41"/>
        <v>0</v>
      </c>
      <c r="M224" s="17">
        <v>-1125.5418746407477</v>
      </c>
      <c r="N224" s="72">
        <f t="shared" si="42"/>
        <v>-0.00010637849440841716</v>
      </c>
      <c r="O224" s="17">
        <v>-571.5681253592521</v>
      </c>
      <c r="P224" s="72">
        <f t="shared" si="46"/>
        <v>-0.00010637849007550473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0</v>
      </c>
      <c r="K225" s="130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1064.6200000000003</v>
      </c>
      <c r="K226" s="132">
        <v>-466.09999999999997</v>
      </c>
      <c r="L226" s="72">
        <f t="shared" si="41"/>
        <v>-0.0009963085709363258</v>
      </c>
      <c r="M226" s="21">
        <v>1015.1902106228151</v>
      </c>
      <c r="N226" s="72">
        <f t="shared" si="42"/>
        <v>9.594881236976529E-05</v>
      </c>
      <c r="O226" s="21">
        <v>515.529789377185</v>
      </c>
      <c r="P226" s="72">
        <f t="shared" si="46"/>
        <v>9.594880846166519E-05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448.25</v>
      </c>
      <c r="K227" s="133">
        <v>49.54</v>
      </c>
      <c r="L227" s="72">
        <f t="shared" si="41"/>
        <v>0.00010589385669209522</v>
      </c>
      <c r="M227" s="23">
        <v>264.42882361073384</v>
      </c>
      <c r="N227" s="72">
        <f t="shared" si="42"/>
        <v>2.4991997870250018E-05</v>
      </c>
      <c r="O227" s="23">
        <v>134.2811763892661</v>
      </c>
      <c r="P227" s="72">
        <f t="shared" si="46"/>
        <v>2.499199685229861E-05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616.3700000000002</v>
      </c>
      <c r="K228" s="132">
        <v>-515.64</v>
      </c>
      <c r="L228" s="72">
        <f t="shared" si="41"/>
        <v>-0.001102202427628421</v>
      </c>
      <c r="M228" s="21">
        <v>750.7613870120813</v>
      </c>
      <c r="N228" s="72">
        <f t="shared" si="42"/>
        <v>7.095681449951527E-05</v>
      </c>
      <c r="O228" s="21">
        <v>381.24861298791893</v>
      </c>
      <c r="P228" s="72">
        <f t="shared" si="46"/>
        <v>7.095681160936659E-05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7542.699999999999</v>
      </c>
      <c r="K229" s="130"/>
      <c r="L229" s="72">
        <f t="shared" si="41"/>
        <v>0</v>
      </c>
      <c r="M229" s="17">
        <v>5002.400962726499</v>
      </c>
      <c r="N229" s="72">
        <f t="shared" si="42"/>
        <v>0.00047279261201358086</v>
      </c>
      <c r="O229" s="17">
        <v>2540.2990372735007</v>
      </c>
      <c r="P229" s="72">
        <f t="shared" si="46"/>
        <v>0.0004727925927562206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-6926.33</v>
      </c>
      <c r="K230" s="130">
        <v>-515.64</v>
      </c>
      <c r="L230" s="72">
        <f t="shared" si="41"/>
        <v>-0.001102202427628421</v>
      </c>
      <c r="M230" s="17">
        <v>-4251.639575714417</v>
      </c>
      <c r="N230" s="72">
        <f t="shared" si="42"/>
        <v>-0.00040183579751406555</v>
      </c>
      <c r="O230" s="17">
        <v>-2159.050424285582</v>
      </c>
      <c r="P230" s="72">
        <f t="shared" si="46"/>
        <v>-0.00040183578114685403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0</v>
      </c>
      <c r="K232" s="130"/>
      <c r="L232" s="72">
        <f t="shared" si="41"/>
        <v>0</v>
      </c>
      <c r="M232" s="17"/>
      <c r="N232" s="72">
        <f t="shared" si="42"/>
        <v>0</v>
      </c>
      <c r="O232" s="17"/>
      <c r="P232" s="72">
        <f t="shared" si="46"/>
        <v>0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-35917.11000000001</v>
      </c>
      <c r="K234" s="129">
        <v>-284.29999999999995</v>
      </c>
      <c r="L234" s="72">
        <f t="shared" si="41"/>
        <v>-0.0006077033398781322</v>
      </c>
      <c r="M234" s="15">
        <v>-25389.033586260386</v>
      </c>
      <c r="N234" s="72">
        <f t="shared" si="42"/>
        <v>-0.002399597232446973</v>
      </c>
      <c r="O234" s="15">
        <v>-12892.956413739616</v>
      </c>
      <c r="P234" s="72">
        <f t="shared" si="46"/>
        <v>-0.002399597134708753</v>
      </c>
      <c r="Q234" s="15">
        <v>0</v>
      </c>
      <c r="R234" s="72">
        <f t="shared" si="43"/>
        <v>0</v>
      </c>
      <c r="S234" s="15">
        <v>0</v>
      </c>
      <c r="T234" s="72">
        <f t="shared" si="44"/>
        <v>0</v>
      </c>
      <c r="U234" s="15">
        <v>70.24</v>
      </c>
      <c r="V234" s="72">
        <f t="shared" si="36"/>
        <v>0.00013955642118684234</v>
      </c>
      <c r="W234" s="15">
        <v>91.84</v>
      </c>
      <c r="X234" s="72">
        <f t="shared" si="47"/>
        <v>7.701946156167406E-05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2487.1</v>
      </c>
      <c r="AD234" s="72">
        <f t="shared" si="38"/>
        <v>0.07850523457664589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-39555.21000000001</v>
      </c>
      <c r="K235" s="129">
        <v>-284.29999999999995</v>
      </c>
      <c r="L235" s="72">
        <f t="shared" si="41"/>
        <v>-0.0006077033398781322</v>
      </c>
      <c r="M235" s="15">
        <v>-27801.861213303127</v>
      </c>
      <c r="N235" s="72">
        <f t="shared" si="42"/>
        <v>-0.0026276411426868884</v>
      </c>
      <c r="O235" s="15">
        <v>-14118.228786696875</v>
      </c>
      <c r="P235" s="72">
        <f t="shared" si="46"/>
        <v>-0.0026276410356601905</v>
      </c>
      <c r="Q235" s="15">
        <v>0</v>
      </c>
      <c r="R235" s="72">
        <f t="shared" si="43"/>
        <v>0</v>
      </c>
      <c r="S235" s="15">
        <v>0</v>
      </c>
      <c r="T235" s="72">
        <f t="shared" si="44"/>
        <v>0</v>
      </c>
      <c r="U235" s="15">
        <v>70.24</v>
      </c>
      <c r="V235" s="72">
        <f t="shared" si="36"/>
        <v>0.00013955642118684234</v>
      </c>
      <c r="W235" s="15">
        <v>91.84</v>
      </c>
      <c r="X235" s="72">
        <f t="shared" si="47"/>
        <v>7.701946156167406E-05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2487.1</v>
      </c>
      <c r="AD235" s="72">
        <f t="shared" si="38"/>
        <v>0.07850523457664589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-41271.340000000004</v>
      </c>
      <c r="K236" s="132">
        <v>-352.64</v>
      </c>
      <c r="L236" s="72">
        <f t="shared" si="41"/>
        <v>-0.0007537829960415918</v>
      </c>
      <c r="M236" s="21">
        <v>-28787.200300676664</v>
      </c>
      <c r="N236" s="72">
        <f t="shared" si="42"/>
        <v>-0.0027207686317285706</v>
      </c>
      <c r="O236" s="21">
        <v>-14618.599699323337</v>
      </c>
      <c r="P236" s="72">
        <f t="shared" si="46"/>
        <v>-0.0027207685209086883</v>
      </c>
      <c r="Q236" s="21">
        <v>0</v>
      </c>
      <c r="R236" s="72">
        <f t="shared" si="43"/>
        <v>0</v>
      </c>
      <c r="S236" s="21">
        <v>0</v>
      </c>
      <c r="T236" s="72">
        <f t="shared" si="44"/>
        <v>0</v>
      </c>
      <c r="U236" s="21">
        <v>0</v>
      </c>
      <c r="V236" s="72">
        <f t="shared" si="36"/>
        <v>0</v>
      </c>
      <c r="W236" s="21">
        <v>0</v>
      </c>
      <c r="X236" s="72">
        <f t="shared" si="47"/>
        <v>0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2487.1</v>
      </c>
      <c r="AD236" s="72">
        <f t="shared" si="38"/>
        <v>0.07850523457664589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2487.1</v>
      </c>
      <c r="K237" s="133"/>
      <c r="L237" s="72">
        <f t="shared" si="41"/>
        <v>0</v>
      </c>
      <c r="M237" s="23"/>
      <c r="N237" s="72">
        <f t="shared" si="42"/>
        <v>0</v>
      </c>
      <c r="O237" s="23"/>
      <c r="P237" s="72">
        <f t="shared" si="46"/>
        <v>0</v>
      </c>
      <c r="Q237" s="23"/>
      <c r="R237" s="72">
        <f t="shared" si="43"/>
        <v>0</v>
      </c>
      <c r="S237" s="23"/>
      <c r="T237" s="72">
        <f t="shared" si="44"/>
        <v>0</v>
      </c>
      <c r="U237" s="23"/>
      <c r="V237" s="72">
        <f t="shared" si="36"/>
        <v>0</v>
      </c>
      <c r="W237" s="23"/>
      <c r="X237" s="72">
        <f t="shared" si="47"/>
        <v>0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2487.1</v>
      </c>
      <c r="AD237" s="72">
        <f t="shared" si="38"/>
        <v>0.07850523457664589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-43758.44</v>
      </c>
      <c r="K242" s="130">
        <v>-352.64</v>
      </c>
      <c r="L242" s="72">
        <f t="shared" si="41"/>
        <v>-0.0007537829960415918</v>
      </c>
      <c r="M242" s="17">
        <v>-28787.200300676664</v>
      </c>
      <c r="N242" s="72">
        <f t="shared" si="42"/>
        <v>-0.0027207686317285706</v>
      </c>
      <c r="O242" s="17">
        <v>-14618.599699323337</v>
      </c>
      <c r="P242" s="72">
        <f t="shared" si="46"/>
        <v>-0.0027207685209086883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1716.1299999999999</v>
      </c>
      <c r="K245" s="132">
        <v>68.34</v>
      </c>
      <c r="L245" s="72">
        <f t="shared" si="41"/>
        <v>0.00014607965616345958</v>
      </c>
      <c r="M245" s="21">
        <v>985.3390873735382</v>
      </c>
      <c r="N245" s="72">
        <f t="shared" si="42"/>
        <v>9.312748904168232E-05</v>
      </c>
      <c r="O245" s="21">
        <v>500.3709126264618</v>
      </c>
      <c r="P245" s="72">
        <f t="shared" si="46"/>
        <v>9.312748524849784E-05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70.24</v>
      </c>
      <c r="V245" s="72">
        <f t="shared" si="36"/>
        <v>0.00013955642118684234</v>
      </c>
      <c r="W245" s="21">
        <v>91.84</v>
      </c>
      <c r="X245" s="72">
        <f t="shared" si="47"/>
        <v>7.701946156167406E-05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1716.1299999999999</v>
      </c>
      <c r="K246" s="130">
        <v>68.34</v>
      </c>
      <c r="L246" s="72">
        <f t="shared" si="41"/>
        <v>0.00014607965616345958</v>
      </c>
      <c r="M246" s="17">
        <v>985.3390873735382</v>
      </c>
      <c r="N246" s="72">
        <f t="shared" si="42"/>
        <v>9.312748904168232E-05</v>
      </c>
      <c r="O246" s="17">
        <v>500.3709126264618</v>
      </c>
      <c r="P246" s="72">
        <f t="shared" si="46"/>
        <v>9.312748524849784E-05</v>
      </c>
      <c r="Q246" s="17"/>
      <c r="R246" s="72">
        <f t="shared" si="43"/>
        <v>0</v>
      </c>
      <c r="S246" s="17"/>
      <c r="T246" s="72">
        <f t="shared" si="44"/>
        <v>0</v>
      </c>
      <c r="U246" s="17">
        <v>70.24</v>
      </c>
      <c r="V246" s="72">
        <f t="shared" si="36"/>
        <v>0.00013955642118684234</v>
      </c>
      <c r="W246" s="17">
        <v>91.84</v>
      </c>
      <c r="X246" s="72">
        <f t="shared" si="47"/>
        <v>7.701946156167406E-05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3638.1</v>
      </c>
      <c r="K256" s="132">
        <v>0</v>
      </c>
      <c r="L256" s="72">
        <f t="shared" si="41"/>
        <v>0</v>
      </c>
      <c r="M256" s="21">
        <v>2412.82762704274</v>
      </c>
      <c r="N256" s="72">
        <f t="shared" si="42"/>
        <v>0.00022804391023991522</v>
      </c>
      <c r="O256" s="21">
        <v>1225.27237295726</v>
      </c>
      <c r="P256" s="72">
        <f t="shared" si="46"/>
        <v>0.00022804390095143733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3638.1</v>
      </c>
      <c r="K268" s="132">
        <v>0</v>
      </c>
      <c r="L268" s="72">
        <f t="shared" si="41"/>
        <v>0</v>
      </c>
      <c r="M268" s="21">
        <v>2412.82762704274</v>
      </c>
      <c r="N268" s="72">
        <f t="shared" si="42"/>
        <v>0.00022804391023991522</v>
      </c>
      <c r="O268" s="21">
        <v>1225.27237295726</v>
      </c>
      <c r="P268" s="72">
        <f t="shared" si="46"/>
        <v>0.00022804390095143733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3638.1</v>
      </c>
      <c r="K273" s="130"/>
      <c r="L273" s="72">
        <f t="shared" si="53"/>
        <v>0</v>
      </c>
      <c r="M273" s="17">
        <v>2412.82762704274</v>
      </c>
      <c r="N273" s="72">
        <f t="shared" si="54"/>
        <v>0.00022804391023991522</v>
      </c>
      <c r="O273" s="17">
        <v>1225.27237295726</v>
      </c>
      <c r="P273" s="72">
        <f t="shared" si="58"/>
        <v>0.00022804390095143733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288526.76999999996</v>
      </c>
      <c r="K280" s="129">
        <v>6729.219999999999</v>
      </c>
      <c r="L280" s="72">
        <f t="shared" si="53"/>
        <v>0.014383993910568852</v>
      </c>
      <c r="M280" s="15">
        <v>185115.22478315744</v>
      </c>
      <c r="N280" s="72">
        <f t="shared" si="54"/>
        <v>0.0174958207670358</v>
      </c>
      <c r="O280" s="15">
        <v>94004.46521684252</v>
      </c>
      <c r="P280" s="72">
        <f t="shared" si="58"/>
        <v>0.01749582005441189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145.66000000000003</v>
      </c>
      <c r="V280" s="72">
        <f t="shared" si="48"/>
        <v>0.0002894047310659946</v>
      </c>
      <c r="W280" s="15">
        <v>2532.2000000000003</v>
      </c>
      <c r="X280" s="72">
        <f t="shared" si="59"/>
        <v>0.0021235701281192404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13411.57</v>
      </c>
      <c r="K281" s="129">
        <v>38.82</v>
      </c>
      <c r="L281" s="72">
        <f t="shared" si="53"/>
        <v>8.297940082331725E-05</v>
      </c>
      <c r="M281" s="15">
        <v>7092.967774438067</v>
      </c>
      <c r="N281" s="72">
        <f t="shared" si="54"/>
        <v>0.0006703786413748295</v>
      </c>
      <c r="O281" s="15">
        <v>3601.9222255619334</v>
      </c>
      <c r="P281" s="72">
        <f t="shared" si="58"/>
        <v>0.0006703786140695742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145.66000000000003</v>
      </c>
      <c r="V281" s="72">
        <f t="shared" si="48"/>
        <v>0.0002894047310659946</v>
      </c>
      <c r="W281" s="15">
        <v>2532.2000000000003</v>
      </c>
      <c r="X281" s="72">
        <f t="shared" si="59"/>
        <v>0.0021235701281192404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12663.52</v>
      </c>
      <c r="K282" s="132">
        <v>36.12</v>
      </c>
      <c r="L282" s="72">
        <f t="shared" si="53"/>
        <v>7.72080360056213E-05</v>
      </c>
      <c r="M282" s="21">
        <v>6651.037181744097</v>
      </c>
      <c r="N282" s="72">
        <f t="shared" si="54"/>
        <v>0.0006286103943259942</v>
      </c>
      <c r="O282" s="21">
        <v>3377.5028182559026</v>
      </c>
      <c r="P282" s="72">
        <f t="shared" si="58"/>
        <v>0.0006286103687220053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134.02</v>
      </c>
      <c r="V282" s="72">
        <f t="shared" si="48"/>
        <v>0.00026627778427478095</v>
      </c>
      <c r="W282" s="21">
        <v>2464.84</v>
      </c>
      <c r="X282" s="72">
        <f t="shared" si="59"/>
        <v>0.0020670802442909046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12663.52</v>
      </c>
      <c r="K304" s="132">
        <v>36.12</v>
      </c>
      <c r="L304" s="72">
        <f t="shared" si="53"/>
        <v>7.72080360056213E-05</v>
      </c>
      <c r="M304" s="21">
        <v>6651.037181744097</v>
      </c>
      <c r="N304" s="72">
        <f t="shared" si="54"/>
        <v>0.0006286103943259942</v>
      </c>
      <c r="O304" s="21">
        <v>3377.5028182559026</v>
      </c>
      <c r="P304" s="72">
        <f t="shared" si="58"/>
        <v>0.0006286103687220053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134.02</v>
      </c>
      <c r="V304" s="72">
        <f t="shared" si="48"/>
        <v>0.00026627778427478095</v>
      </c>
      <c r="W304" s="21">
        <v>2464.84</v>
      </c>
      <c r="X304" s="72">
        <f t="shared" si="59"/>
        <v>0.0020670802442909046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8179.099999999999</v>
      </c>
      <c r="K305" s="133">
        <v>23.33</v>
      </c>
      <c r="L305" s="72">
        <f t="shared" si="53"/>
        <v>4.9868867109943104E-05</v>
      </c>
      <c r="M305" s="23">
        <v>4295.762997837821</v>
      </c>
      <c r="N305" s="72">
        <f t="shared" si="54"/>
        <v>0.00040600604059376694</v>
      </c>
      <c r="O305" s="23">
        <v>2181.457002162179</v>
      </c>
      <c r="P305" s="72">
        <f t="shared" si="58"/>
        <v>0.0004060060240566969</v>
      </c>
      <c r="Q305" s="23"/>
      <c r="R305" s="72">
        <f t="shared" si="55"/>
        <v>0</v>
      </c>
      <c r="S305" s="23"/>
      <c r="T305" s="72">
        <f t="shared" si="56"/>
        <v>0</v>
      </c>
      <c r="U305" s="23">
        <v>86.56</v>
      </c>
      <c r="V305" s="72">
        <f t="shared" si="48"/>
        <v>0.00017198183112091507</v>
      </c>
      <c r="W305" s="23">
        <v>1591.99</v>
      </c>
      <c r="X305" s="72">
        <f t="shared" si="59"/>
        <v>0.0013350850676346851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0</v>
      </c>
      <c r="K306" s="133"/>
      <c r="L306" s="72">
        <f t="shared" si="53"/>
        <v>0</v>
      </c>
      <c r="M306" s="23"/>
      <c r="N306" s="72">
        <f t="shared" si="54"/>
        <v>0</v>
      </c>
      <c r="O306" s="23"/>
      <c r="P306" s="72">
        <f t="shared" si="58"/>
        <v>0</v>
      </c>
      <c r="Q306" s="23"/>
      <c r="R306" s="72">
        <f t="shared" si="55"/>
        <v>0</v>
      </c>
      <c r="S306" s="23"/>
      <c r="T306" s="72">
        <f t="shared" si="56"/>
        <v>0</v>
      </c>
      <c r="U306" s="23"/>
      <c r="V306" s="72">
        <f t="shared" si="48"/>
        <v>0</v>
      </c>
      <c r="W306" s="23"/>
      <c r="X306" s="72">
        <f t="shared" si="59"/>
        <v>0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4484.42</v>
      </c>
      <c r="K307" s="133">
        <v>12.79</v>
      </c>
      <c r="L307" s="72">
        <f t="shared" si="53"/>
        <v>2.7339168895678195E-05</v>
      </c>
      <c r="M307" s="23">
        <v>2355.2741839062764</v>
      </c>
      <c r="N307" s="72">
        <f t="shared" si="54"/>
        <v>0.0002226043537322272</v>
      </c>
      <c r="O307" s="23">
        <v>1196.0458160937237</v>
      </c>
      <c r="P307" s="72">
        <f t="shared" si="58"/>
        <v>0.0002226043446653084</v>
      </c>
      <c r="Q307" s="23"/>
      <c r="R307" s="72">
        <f t="shared" si="55"/>
        <v>0</v>
      </c>
      <c r="S307" s="23"/>
      <c r="T307" s="72">
        <f t="shared" si="56"/>
        <v>0</v>
      </c>
      <c r="U307" s="23">
        <v>47.46</v>
      </c>
      <c r="V307" s="72">
        <f t="shared" si="48"/>
        <v>9.429595315386586E-05</v>
      </c>
      <c r="W307" s="23">
        <v>872.85</v>
      </c>
      <c r="X307" s="72">
        <f t="shared" si="59"/>
        <v>0.0007319951766562195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748.05</v>
      </c>
      <c r="K309" s="134">
        <v>2.7</v>
      </c>
      <c r="L309" s="72">
        <f t="shared" si="53"/>
        <v>5.771364817695945E-06</v>
      </c>
      <c r="M309" s="60">
        <v>441.93059269396934</v>
      </c>
      <c r="N309" s="72">
        <f t="shared" si="54"/>
        <v>4.1768247048835244E-05</v>
      </c>
      <c r="O309" s="60">
        <v>224.41940730603065</v>
      </c>
      <c r="P309" s="72">
        <f t="shared" si="58"/>
        <v>4.176824534756886E-05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11.64</v>
      </c>
      <c r="V309" s="72">
        <f t="shared" si="48"/>
        <v>2.3126946791213625E-05</v>
      </c>
      <c r="W309" s="60">
        <v>67.36</v>
      </c>
      <c r="X309" s="72">
        <f t="shared" si="59"/>
        <v>5.648988382833585E-05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748.05</v>
      </c>
      <c r="K317" s="132">
        <v>2.7</v>
      </c>
      <c r="L317" s="72">
        <f t="shared" si="53"/>
        <v>5.771364817695945E-06</v>
      </c>
      <c r="M317" s="21">
        <v>441.93059269396934</v>
      </c>
      <c r="N317" s="72">
        <f t="shared" si="54"/>
        <v>4.1768247048835244E-05</v>
      </c>
      <c r="O317" s="21">
        <v>224.41940730603065</v>
      </c>
      <c r="P317" s="72">
        <f t="shared" si="58"/>
        <v>4.176824534756886E-05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11.64</v>
      </c>
      <c r="V317" s="72">
        <f t="shared" si="48"/>
        <v>2.3126946791213625E-05</v>
      </c>
      <c r="W317" s="21">
        <v>67.36</v>
      </c>
      <c r="X317" s="72">
        <f t="shared" si="59"/>
        <v>5.648988382833585E-05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748.05</v>
      </c>
      <c r="K319" s="133">
        <v>2.7</v>
      </c>
      <c r="L319" s="72">
        <f t="shared" si="53"/>
        <v>5.771364817695945E-06</v>
      </c>
      <c r="M319" s="23">
        <v>441.93059269396934</v>
      </c>
      <c r="N319" s="72">
        <f t="shared" si="54"/>
        <v>4.1768247048835244E-05</v>
      </c>
      <c r="O319" s="23">
        <v>224.41940730603065</v>
      </c>
      <c r="P319" s="72">
        <f t="shared" si="58"/>
        <v>4.176824534756886E-05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11.64</v>
      </c>
      <c r="V319" s="72">
        <f t="shared" si="48"/>
        <v>2.3126946791213625E-05</v>
      </c>
      <c r="W319" s="23">
        <v>67.36</v>
      </c>
      <c r="X319" s="72">
        <f t="shared" si="59"/>
        <v>5.648988382833585E-05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275115.19999999995</v>
      </c>
      <c r="K336" s="129">
        <v>6690.4</v>
      </c>
      <c r="L336" s="72">
        <f t="shared" si="65"/>
        <v>0.014301014509745536</v>
      </c>
      <c r="M336" s="15">
        <v>178022.25700871937</v>
      </c>
      <c r="N336" s="72">
        <f t="shared" si="66"/>
        <v>0.01682544212566097</v>
      </c>
      <c r="O336" s="15">
        <v>90402.54299128058</v>
      </c>
      <c r="P336" s="72">
        <f aca="true" t="shared" si="70" ref="P336:P399">O336/$O$10</f>
        <v>0.016825441440342315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275115.19999999995</v>
      </c>
      <c r="K364" s="134">
        <v>6690.4</v>
      </c>
      <c r="L364" s="72">
        <f t="shared" si="65"/>
        <v>0.014301014509745536</v>
      </c>
      <c r="M364" s="60">
        <v>178022.25700871937</v>
      </c>
      <c r="N364" s="72">
        <f t="shared" si="66"/>
        <v>0.01682544212566097</v>
      </c>
      <c r="O364" s="60">
        <v>90402.54299128058</v>
      </c>
      <c r="P364" s="72">
        <f t="shared" si="70"/>
        <v>0.016825441440342315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6192.28</v>
      </c>
      <c r="K365" s="132">
        <v>359.68</v>
      </c>
      <c r="L365" s="72">
        <f t="shared" si="65"/>
        <v>0.0007688312954181027</v>
      </c>
      <c r="M365" s="21">
        <v>3868.2439783099658</v>
      </c>
      <c r="N365" s="72">
        <f t="shared" si="66"/>
        <v>0.00036559987654691446</v>
      </c>
      <c r="O365" s="21">
        <v>1964.3560216900344</v>
      </c>
      <c r="P365" s="72">
        <f t="shared" si="70"/>
        <v>0.00036559986165563165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6192.28</v>
      </c>
      <c r="K371" s="130">
        <v>359.68</v>
      </c>
      <c r="L371" s="72">
        <f t="shared" si="65"/>
        <v>0.0007688312954181027</v>
      </c>
      <c r="M371" s="17">
        <v>3868.2439783099658</v>
      </c>
      <c r="N371" s="72">
        <f t="shared" si="66"/>
        <v>0.00036559987654691446</v>
      </c>
      <c r="O371" s="17">
        <v>1964.3560216900344</v>
      </c>
      <c r="P371" s="72">
        <f t="shared" si="70"/>
        <v>0.00036559986165563165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268922.9199999999</v>
      </c>
      <c r="K386" s="132">
        <v>6330.72</v>
      </c>
      <c r="L386" s="72">
        <f t="shared" si="65"/>
        <v>0.013532183214327434</v>
      </c>
      <c r="M386" s="21">
        <v>174154.0130304094</v>
      </c>
      <c r="N386" s="72">
        <f t="shared" si="66"/>
        <v>0.016459842249114058</v>
      </c>
      <c r="O386" s="21">
        <v>88438.18696959055</v>
      </c>
      <c r="P386" s="72">
        <f t="shared" si="70"/>
        <v>0.016459841578686685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215444.51999999996</v>
      </c>
      <c r="K387" s="133">
        <v>6330.72</v>
      </c>
      <c r="L387" s="72">
        <f t="shared" si="65"/>
        <v>0.013532183214327434</v>
      </c>
      <c r="M387" s="23">
        <v>138686.5544751079</v>
      </c>
      <c r="N387" s="72">
        <f t="shared" si="66"/>
        <v>0.013107701447768773</v>
      </c>
      <c r="O387" s="23">
        <v>70427.24552489207</v>
      </c>
      <c r="P387" s="72">
        <f t="shared" si="70"/>
        <v>0.01310770091387776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53478.399999999994</v>
      </c>
      <c r="K388" s="133"/>
      <c r="L388" s="72">
        <f t="shared" si="65"/>
        <v>0</v>
      </c>
      <c r="M388" s="23">
        <v>35467.45855530152</v>
      </c>
      <c r="N388" s="72">
        <f t="shared" si="66"/>
        <v>0.003352140801345285</v>
      </c>
      <c r="O388" s="23">
        <v>18010.941444698477</v>
      </c>
      <c r="P388" s="72">
        <f t="shared" si="70"/>
        <v>0.003352140664808924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1677738.47</v>
      </c>
      <c r="K392" s="129">
        <v>43812.88</v>
      </c>
      <c r="L392" s="72">
        <f t="shared" si="65"/>
        <v>0.0936518941459016</v>
      </c>
      <c r="M392" s="15">
        <v>1025251.7701383074</v>
      </c>
      <c r="N392" s="72">
        <f t="shared" si="66"/>
        <v>0.09689976193172661</v>
      </c>
      <c r="O392" s="15">
        <v>520639.20986169257</v>
      </c>
      <c r="P392" s="72">
        <f t="shared" si="70"/>
        <v>0.09689975798489331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19820.5</v>
      </c>
      <c r="V392" s="72">
        <f t="shared" si="60"/>
        <v>0.039380382205777456</v>
      </c>
      <c r="W392" s="15">
        <v>68214.11</v>
      </c>
      <c r="X392" s="72">
        <f t="shared" si="71"/>
        <v>0.05720616314360633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1540453.52</v>
      </c>
      <c r="K393" s="135">
        <v>43812.88</v>
      </c>
      <c r="L393" s="72">
        <f t="shared" si="65"/>
        <v>0.0936518941459016</v>
      </c>
      <c r="M393" s="24">
        <v>934202.892939445</v>
      </c>
      <c r="N393" s="72">
        <f t="shared" si="66"/>
        <v>0.08829444684553017</v>
      </c>
      <c r="O393" s="24">
        <v>474403.13706055493</v>
      </c>
      <c r="P393" s="72">
        <f t="shared" si="70"/>
        <v>0.08829444324920077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19820.5</v>
      </c>
      <c r="V393" s="72">
        <f t="shared" si="60"/>
        <v>0.039380382205777456</v>
      </c>
      <c r="W393" s="24">
        <v>68214.11</v>
      </c>
      <c r="X393" s="72">
        <f t="shared" si="71"/>
        <v>0.05720616314360633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50064</v>
      </c>
      <c r="K394" s="130">
        <v>2686</v>
      </c>
      <c r="L394" s="72">
        <f t="shared" si="65"/>
        <v>0.005741439222344929</v>
      </c>
      <c r="M394" s="17">
        <v>31421.606694162045</v>
      </c>
      <c r="N394" s="72">
        <f t="shared" si="66"/>
        <v>0.0029697546464766507</v>
      </c>
      <c r="O394" s="17">
        <v>15956.393305837953</v>
      </c>
      <c r="P394" s="72">
        <f t="shared" si="70"/>
        <v>0.002969754525515296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52232.89</v>
      </c>
      <c r="K395" s="130">
        <v>977</v>
      </c>
      <c r="L395" s="72">
        <f t="shared" si="65"/>
        <v>0.002088379046995903</v>
      </c>
      <c r="M395" s="17">
        <v>33993.46566632685</v>
      </c>
      <c r="N395" s="72">
        <f t="shared" si="66"/>
        <v>0.0032128291081682655</v>
      </c>
      <c r="O395" s="17">
        <v>17262.42433367315</v>
      </c>
      <c r="P395" s="72">
        <f t="shared" si="70"/>
        <v>0.003212828977306222</v>
      </c>
      <c r="Q395" s="17"/>
      <c r="R395" s="72">
        <f t="shared" si="67"/>
        <v>0</v>
      </c>
      <c r="S395" s="17"/>
      <c r="T395" s="72">
        <f t="shared" si="68"/>
        <v>0</v>
      </c>
      <c r="U395" s="17"/>
      <c r="V395" s="72">
        <f t="shared" si="60"/>
        <v>0</v>
      </c>
      <c r="W395" s="17"/>
      <c r="X395" s="72">
        <f t="shared" si="71"/>
        <v>0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1418312.5099999998</v>
      </c>
      <c r="K400" s="97">
        <v>39091.81</v>
      </c>
      <c r="L400" s="72">
        <f t="shared" si="77"/>
        <v>0.08356040625705723</v>
      </c>
      <c r="M400" s="18">
        <v>857381.2958578515</v>
      </c>
      <c r="N400" s="72">
        <f t="shared" si="78"/>
        <v>0.08103379664697725</v>
      </c>
      <c r="O400" s="18">
        <v>435391.90414214844</v>
      </c>
      <c r="P400" s="72">
        <f aca="true" t="shared" si="82" ref="P400:P463">O400/$O$10</f>
        <v>0.08103379334638208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18233.39</v>
      </c>
      <c r="V400" s="72">
        <f t="shared" si="72"/>
        <v>0.036227030958199874</v>
      </c>
      <c r="W400" s="18">
        <v>68214.11</v>
      </c>
      <c r="X400" s="72">
        <f aca="true" t="shared" si="83" ref="X400:X463">W400/$W$10</f>
        <v>0.05720616314360633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479401.5799999999</v>
      </c>
      <c r="K401" s="130">
        <v>7870.65</v>
      </c>
      <c r="L401" s="72">
        <f t="shared" si="77"/>
        <v>0.01682384907496244</v>
      </c>
      <c r="M401" s="17">
        <v>297407.9214479715</v>
      </c>
      <c r="N401" s="72">
        <f t="shared" si="78"/>
        <v>0.02810895589190781</v>
      </c>
      <c r="O401" s="17">
        <v>151028.48855202843</v>
      </c>
      <c r="P401" s="72">
        <f t="shared" si="82"/>
        <v>0.028108954746999294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6535.29</v>
      </c>
      <c r="V401" s="72">
        <f t="shared" si="72"/>
        <v>0.012984648118140076</v>
      </c>
      <c r="W401" s="17">
        <v>16559.23</v>
      </c>
      <c r="X401" s="72">
        <f t="shared" si="83"/>
        <v>0.013887009783056618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872846.17</v>
      </c>
      <c r="K402" s="130">
        <v>28669.78</v>
      </c>
      <c r="L402" s="72">
        <f t="shared" si="77"/>
        <v>0.061282873934475124</v>
      </c>
      <c r="M402" s="17">
        <v>521803.5237102758</v>
      </c>
      <c r="N402" s="72">
        <f t="shared" si="78"/>
        <v>0.04931728839233396</v>
      </c>
      <c r="O402" s="17">
        <v>264980.15628972417</v>
      </c>
      <c r="P402" s="72">
        <f t="shared" si="82"/>
        <v>0.049317286383586866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10309.31</v>
      </c>
      <c r="V402" s="72">
        <f t="shared" si="72"/>
        <v>0.020483063902416367</v>
      </c>
      <c r="W402" s="17">
        <v>47083.4</v>
      </c>
      <c r="X402" s="72">
        <f t="shared" si="83"/>
        <v>0.039485388899095426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66064.76</v>
      </c>
      <c r="K404" s="130">
        <v>2551.38</v>
      </c>
      <c r="L404" s="72">
        <f t="shared" si="77"/>
        <v>0.005453683247619659</v>
      </c>
      <c r="M404" s="17">
        <v>38169.85069960413</v>
      </c>
      <c r="N404" s="72">
        <f t="shared" si="78"/>
        <v>0.003607552362735485</v>
      </c>
      <c r="O404" s="17">
        <v>19383.25930039587</v>
      </c>
      <c r="P404" s="72">
        <f t="shared" si="82"/>
        <v>0.0036075522157959315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1388.79</v>
      </c>
      <c r="V404" s="72">
        <f t="shared" si="72"/>
        <v>0.0027593189376434336</v>
      </c>
      <c r="W404" s="17">
        <v>4571.48</v>
      </c>
      <c r="X404" s="72">
        <f t="shared" si="83"/>
        <v>0.0038337644614542866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440.16</v>
      </c>
      <c r="K405" s="130"/>
      <c r="L405" s="72">
        <f t="shared" si="77"/>
        <v>0</v>
      </c>
      <c r="M405" s="17">
        <v>291.9189160053689</v>
      </c>
      <c r="N405" s="72">
        <f t="shared" si="78"/>
        <v>2.7590172763585686E-05</v>
      </c>
      <c r="O405" s="17">
        <v>148.24108399463114</v>
      </c>
      <c r="P405" s="72">
        <f t="shared" si="82"/>
        <v>2.7590171639807776E-05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77"/>
        <v>0</v>
      </c>
      <c r="M406" s="18">
        <v>3.9792654853512657</v>
      </c>
      <c r="N406" s="72">
        <f t="shared" si="78"/>
        <v>3.760928675516042E-07</v>
      </c>
      <c r="O406" s="18">
        <v>2.020734514648734</v>
      </c>
      <c r="P406" s="72">
        <f t="shared" si="82"/>
        <v>3.7609285223293035E-07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77"/>
        <v>0</v>
      </c>
      <c r="M407" s="17">
        <v>3.9792654853512657</v>
      </c>
      <c r="N407" s="72">
        <f t="shared" si="78"/>
        <v>3.760928675516042E-07</v>
      </c>
      <c r="O407" s="17">
        <v>2.020734514648734</v>
      </c>
      <c r="P407" s="72">
        <f t="shared" si="82"/>
        <v>3.7609285223293035E-07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19397.96</v>
      </c>
      <c r="K410" s="130">
        <v>1058.07</v>
      </c>
      <c r="L410" s="72">
        <f t="shared" si="77"/>
        <v>0.002261669619503536</v>
      </c>
      <c r="M410" s="17">
        <v>11110.626539613828</v>
      </c>
      <c r="N410" s="72">
        <f t="shared" si="78"/>
        <v>0.0010501001782768605</v>
      </c>
      <c r="O410" s="17">
        <v>5642.153460386169</v>
      </c>
      <c r="P410" s="72">
        <f t="shared" si="82"/>
        <v>0.0010501001355051318</v>
      </c>
      <c r="Q410" s="17"/>
      <c r="R410" s="72">
        <f t="shared" si="79"/>
        <v>0</v>
      </c>
      <c r="S410" s="17"/>
      <c r="T410" s="72">
        <f t="shared" si="80"/>
        <v>0</v>
      </c>
      <c r="U410" s="17">
        <v>1587.11</v>
      </c>
      <c r="V410" s="72">
        <f t="shared" si="72"/>
        <v>0.0031533512475775817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137284.95</v>
      </c>
      <c r="K411" s="132">
        <v>0</v>
      </c>
      <c r="L411" s="72">
        <f t="shared" si="77"/>
        <v>0</v>
      </c>
      <c r="M411" s="21">
        <v>91048.87719886238</v>
      </c>
      <c r="N411" s="72">
        <f t="shared" si="78"/>
        <v>0.008605315086196434</v>
      </c>
      <c r="O411" s="21">
        <v>46236.07280113762</v>
      </c>
      <c r="P411" s="72">
        <f t="shared" si="82"/>
        <v>0.00860531473569254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137284.95</v>
      </c>
      <c r="K412" s="130"/>
      <c r="L412" s="72">
        <f t="shared" si="77"/>
        <v>0</v>
      </c>
      <c r="M412" s="17">
        <v>91048.87719886238</v>
      </c>
      <c r="N412" s="72">
        <f t="shared" si="78"/>
        <v>0.008605315086196434</v>
      </c>
      <c r="O412" s="17">
        <v>46236.07280113762</v>
      </c>
      <c r="P412" s="72">
        <f t="shared" si="82"/>
        <v>0.00860531473569254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845088.98</v>
      </c>
      <c r="K417" s="129">
        <v>4273.8</v>
      </c>
      <c r="L417" s="72">
        <f t="shared" si="77"/>
        <v>0.009135429243655159</v>
      </c>
      <c r="M417" s="15">
        <v>552042.9569498315</v>
      </c>
      <c r="N417" s="72">
        <f t="shared" si="78"/>
        <v>0.052175312116075484</v>
      </c>
      <c r="O417" s="15">
        <v>280336.22305016854</v>
      </c>
      <c r="P417" s="72">
        <f t="shared" si="82"/>
        <v>0.05217530999091796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8436</v>
      </c>
      <c r="X417" s="72">
        <f t="shared" si="83"/>
        <v>0.0070746535032042935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845088.98</v>
      </c>
      <c r="K418" s="129">
        <v>4273.8</v>
      </c>
      <c r="L418" s="72">
        <f t="shared" si="77"/>
        <v>0.009135429243655159</v>
      </c>
      <c r="M418" s="15">
        <v>552042.9569498315</v>
      </c>
      <c r="N418" s="72">
        <f t="shared" si="78"/>
        <v>0.052175312116075484</v>
      </c>
      <c r="O418" s="15">
        <v>280336.22305016854</v>
      </c>
      <c r="P418" s="72">
        <f t="shared" si="82"/>
        <v>0.05217530999091796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8436</v>
      </c>
      <c r="X418" s="72">
        <f t="shared" si="83"/>
        <v>0.0070746535032042935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827437.24</v>
      </c>
      <c r="K419" s="132">
        <v>4273.8</v>
      </c>
      <c r="L419" s="72">
        <f t="shared" si="77"/>
        <v>0.009135429243655159</v>
      </c>
      <c r="M419" s="21">
        <v>540336.1303267657</v>
      </c>
      <c r="N419" s="72">
        <f t="shared" si="78"/>
        <v>0.05106886319709626</v>
      </c>
      <c r="O419" s="21">
        <v>274391.30967323424</v>
      </c>
      <c r="P419" s="72">
        <f t="shared" si="82"/>
        <v>0.05106886111700561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8436</v>
      </c>
      <c r="X419" s="72">
        <f t="shared" si="83"/>
        <v>0.0070746535032042935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827437.24</v>
      </c>
      <c r="K424" s="130">
        <v>4273.8</v>
      </c>
      <c r="L424" s="72">
        <f t="shared" si="77"/>
        <v>0.009135429243655159</v>
      </c>
      <c r="M424" s="17">
        <v>540336.1303267657</v>
      </c>
      <c r="N424" s="72">
        <f t="shared" si="78"/>
        <v>0.05106886319709626</v>
      </c>
      <c r="O424" s="17">
        <v>274391.30967323424</v>
      </c>
      <c r="P424" s="72">
        <f t="shared" si="82"/>
        <v>0.05106886111700561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8436</v>
      </c>
      <c r="X424" s="72">
        <f t="shared" si="83"/>
        <v>0.0070746535032042935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17651.74</v>
      </c>
      <c r="K429" s="132">
        <v>0</v>
      </c>
      <c r="L429" s="72">
        <f t="shared" si="77"/>
        <v>0</v>
      </c>
      <c r="M429" s="21">
        <v>11706.826623065726</v>
      </c>
      <c r="N429" s="72">
        <f t="shared" si="78"/>
        <v>0.0011064489189792257</v>
      </c>
      <c r="O429" s="21">
        <v>5944.913376934274</v>
      </c>
      <c r="P429" s="72">
        <f t="shared" si="82"/>
        <v>0.0011064488739123512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17651.74</v>
      </c>
      <c r="K434" s="130"/>
      <c r="L434" s="72">
        <f t="shared" si="77"/>
        <v>0</v>
      </c>
      <c r="M434" s="17">
        <v>11706.826623065726</v>
      </c>
      <c r="N434" s="72">
        <f t="shared" si="78"/>
        <v>0.0011064489189792257</v>
      </c>
      <c r="O434" s="17">
        <v>5944.913376934274</v>
      </c>
      <c r="P434" s="72">
        <f t="shared" si="82"/>
        <v>0.0011064488739123512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89"/>
        <v>0</v>
      </c>
      <c r="M486" s="15">
        <v>44230.749545652354</v>
      </c>
      <c r="N486" s="72">
        <f t="shared" si="90"/>
        <v>0.0041803869311606845</v>
      </c>
      <c r="O486" s="15">
        <v>22461.080454347648</v>
      </c>
      <c r="P486" s="72">
        <f t="shared" si="94"/>
        <v>0.004180386760888953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89"/>
        <v>0</v>
      </c>
      <c r="M487" s="18">
        <v>44230.749545652354</v>
      </c>
      <c r="N487" s="72">
        <f t="shared" si="90"/>
        <v>0.0041803869311606845</v>
      </c>
      <c r="O487" s="18">
        <v>22461.080454347648</v>
      </c>
      <c r="P487" s="72">
        <f t="shared" si="94"/>
        <v>0.004180386760888953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89"/>
        <v>0</v>
      </c>
      <c r="M488" s="17">
        <v>44230.749545652354</v>
      </c>
      <c r="N488" s="72">
        <f t="shared" si="90"/>
        <v>0.0041803869311606845</v>
      </c>
      <c r="O488" s="17">
        <v>22461.080454347648</v>
      </c>
      <c r="P488" s="72">
        <f t="shared" si="94"/>
        <v>0.004180386760888953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155.57999999999998</v>
      </c>
      <c r="K494" s="136">
        <v>7.64</v>
      </c>
      <c r="L494" s="72">
        <f t="shared" si="89"/>
        <v>1.633082489155445E-05</v>
      </c>
      <c r="M494" s="25">
        <v>69.68357075764291</v>
      </c>
      <c r="N494" s="72">
        <f t="shared" si="90"/>
        <v>6.586012932274508E-06</v>
      </c>
      <c r="O494" s="25">
        <v>35.386429242357075</v>
      </c>
      <c r="P494" s="72">
        <f t="shared" si="94"/>
        <v>6.5860126640189984E-06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0.51</v>
      </c>
      <c r="V494" s="72">
        <f t="shared" si="84"/>
        <v>1.0132940604397723E-06</v>
      </c>
      <c r="W494" s="25">
        <v>42.36</v>
      </c>
      <c r="X494" s="72">
        <f t="shared" si="95"/>
        <v>3.5524220293472484E-05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288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30" zoomScaleNormal="130" zoomScalePageLayoutView="0" workbookViewId="0" topLeftCell="A1">
      <selection activeCell="D1" sqref="D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14" t="s">
        <v>277</v>
      </c>
    </row>
    <row r="4" spans="18:33" ht="18.75" customHeight="1" hidden="1">
      <c r="R4" s="2" t="s">
        <v>259</v>
      </c>
      <c r="AG4" s="314"/>
    </row>
    <row r="5" spans="1:35" ht="15" customHeight="1">
      <c r="A5" s="219" t="s">
        <v>0</v>
      </c>
      <c r="B5" s="105"/>
      <c r="C5" s="106"/>
      <c r="AF5" s="2" t="s">
        <v>278</v>
      </c>
      <c r="AG5" s="314"/>
      <c r="AH5" s="220"/>
      <c r="AI5" s="220"/>
    </row>
    <row r="6" spans="1:35" ht="15">
      <c r="A6" s="107"/>
      <c r="B6" s="108"/>
      <c r="C6" s="109"/>
      <c r="D6" s="321" t="s">
        <v>1</v>
      </c>
      <c r="E6" s="309"/>
      <c r="F6" s="309"/>
      <c r="G6" s="309"/>
      <c r="H6" s="309"/>
      <c r="I6" s="309" t="s">
        <v>2</v>
      </c>
      <c r="J6" s="309"/>
      <c r="K6" s="309"/>
      <c r="L6" s="309"/>
      <c r="M6" s="309"/>
      <c r="N6" s="315" t="s">
        <v>279</v>
      </c>
      <c r="O6" s="315" t="s">
        <v>280</v>
      </c>
      <c r="P6" s="317" t="s">
        <v>281</v>
      </c>
      <c r="Q6" s="318"/>
      <c r="R6" s="221">
        <v>0.1</v>
      </c>
      <c r="AF6" s="2" t="s">
        <v>282</v>
      </c>
      <c r="AG6" s="314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10" t="s">
        <v>4</v>
      </c>
      <c r="F7" s="310"/>
      <c r="G7" s="225" t="s">
        <v>3</v>
      </c>
      <c r="H7" s="226" t="s">
        <v>5</v>
      </c>
      <c r="I7" s="225" t="s">
        <v>3</v>
      </c>
      <c r="J7" s="310" t="s">
        <v>4</v>
      </c>
      <c r="K7" s="310"/>
      <c r="L7" s="225" t="s">
        <v>3</v>
      </c>
      <c r="M7" s="226" t="s">
        <v>5</v>
      </c>
      <c r="N7" s="315"/>
      <c r="O7" s="315"/>
      <c r="P7" s="317" t="s">
        <v>283</v>
      </c>
      <c r="Q7" s="317" t="s">
        <v>33</v>
      </c>
      <c r="R7" s="319" t="s">
        <v>253</v>
      </c>
      <c r="S7" s="319"/>
      <c r="T7" s="319"/>
      <c r="U7" s="2" t="s">
        <v>284</v>
      </c>
      <c r="AF7" s="2" t="s">
        <v>285</v>
      </c>
      <c r="AG7" s="314"/>
      <c r="AH7" s="220"/>
      <c r="AI7" s="220"/>
    </row>
    <row r="8" spans="1:33" ht="12.75">
      <c r="A8" s="322" t="s">
        <v>6</v>
      </c>
      <c r="B8" s="323"/>
      <c r="C8" s="324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16"/>
      <c r="O8" s="316"/>
      <c r="P8" s="317"/>
      <c r="Q8" s="317"/>
      <c r="R8" s="320" t="s">
        <v>254</v>
      </c>
      <c r="S8" s="320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14"/>
    </row>
    <row r="9" spans="1:33" ht="15">
      <c r="A9" s="228"/>
      <c r="B9" s="229"/>
      <c r="C9" s="111"/>
      <c r="D9" s="325" t="s">
        <v>12</v>
      </c>
      <c r="E9" s="325"/>
      <c r="F9" s="325"/>
      <c r="G9" s="325"/>
      <c r="H9" s="326"/>
      <c r="I9" s="327"/>
      <c r="J9" s="327"/>
      <c r="K9" s="327"/>
      <c r="L9" s="327"/>
      <c r="M9" s="327"/>
      <c r="N9" s="112">
        <v>10588100758.33257</v>
      </c>
      <c r="O9" s="112">
        <v>16421333.649999999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289">
        <v>0</v>
      </c>
      <c r="S10" s="289">
        <v>0</v>
      </c>
      <c r="T10" s="289">
        <v>0</v>
      </c>
      <c r="U10" s="289">
        <v>0</v>
      </c>
      <c r="V10" s="289">
        <v>0</v>
      </c>
      <c r="W10" s="289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0.04844756524562288</v>
      </c>
      <c r="E11" s="246">
        <v>0.0045000000000000005</v>
      </c>
      <c r="F11" s="246">
        <v>0.006409066651</v>
      </c>
      <c r="G11" s="246">
        <v>0.03732368961139376</v>
      </c>
      <c r="H11" s="290"/>
      <c r="I11" s="247">
        <v>0.004772787315999949</v>
      </c>
      <c r="J11" s="248">
        <v>0.0005</v>
      </c>
      <c r="K11" s="248">
        <v>0.0008159308489999999</v>
      </c>
      <c r="L11" s="248">
        <v>0.003508703875678476</v>
      </c>
      <c r="M11" s="249"/>
      <c r="N11" s="113">
        <v>0</v>
      </c>
      <c r="O11" s="113">
        <v>467826.95</v>
      </c>
      <c r="P11" s="113" t="s">
        <v>299</v>
      </c>
      <c r="Q11" s="113" t="e">
        <v>#REF!</v>
      </c>
      <c r="R11" s="289">
        <v>0.09288392465515209</v>
      </c>
      <c r="S11" s="289">
        <v>0.13228872531585154</v>
      </c>
      <c r="T11" s="289">
        <v>0.7703935052704401</v>
      </c>
      <c r="U11" s="289">
        <v>0.10476058682184224</v>
      </c>
      <c r="V11" s="289">
        <v>0.17095478909456788</v>
      </c>
      <c r="W11" s="289">
        <v>0.7351477540002986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0.07355332230936873</v>
      </c>
      <c r="E12" s="254">
        <v>0.0045000000000000005</v>
      </c>
      <c r="F12" s="254">
        <v>0.010154383212623174</v>
      </c>
      <c r="G12" s="254">
        <v>0.058567746011649824</v>
      </c>
      <c r="H12" s="255"/>
      <c r="I12" s="247">
        <v>0.007924274103999984</v>
      </c>
      <c r="J12" s="248">
        <v>0.0005</v>
      </c>
      <c r="K12" s="248">
        <v>0.001333612866876487</v>
      </c>
      <c r="L12" s="248">
        <v>0.006221889930386082</v>
      </c>
      <c r="M12" s="249"/>
      <c r="N12" s="113">
        <v>10580540260.24897</v>
      </c>
      <c r="O12" s="113">
        <v>10580539.618463425</v>
      </c>
      <c r="P12" s="113" t="e">
        <v>#REF!</v>
      </c>
      <c r="Q12" s="113" t="e">
        <v>#REF!</v>
      </c>
      <c r="R12" s="289">
        <v>0.06118010524491048</v>
      </c>
      <c r="S12" s="289">
        <v>0.13805471858787507</v>
      </c>
      <c r="T12" s="289">
        <v>0.7962624144333159</v>
      </c>
      <c r="U12" s="289">
        <v>0.06309726208834851</v>
      </c>
      <c r="V12" s="289">
        <v>0.16829464117139903</v>
      </c>
      <c r="W12" s="289">
        <v>0.785168439244854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0.07355332230936873</v>
      </c>
      <c r="E13" s="257">
        <v>0.008953584619722055</v>
      </c>
      <c r="F13" s="258"/>
      <c r="G13" s="259">
        <v>0.0640530425682806</v>
      </c>
      <c r="H13" s="291">
        <v>0.0484</v>
      </c>
      <c r="I13" s="260">
        <v>0.007924274103999984</v>
      </c>
      <c r="J13" s="261">
        <v>0.000969116325589635</v>
      </c>
      <c r="K13" s="262"/>
      <c r="L13" s="261">
        <v>0.006955157778410365</v>
      </c>
      <c r="M13" s="292">
        <v>0.0471</v>
      </c>
      <c r="N13" s="114">
        <v>5372967.18859869</v>
      </c>
      <c r="O13" s="114">
        <v>5372967.081536574</v>
      </c>
      <c r="P13" s="114" t="e">
        <v>#REF!</v>
      </c>
      <c r="Q13" s="114" t="e">
        <v>#REF!</v>
      </c>
      <c r="R13" s="313" t="s">
        <v>257</v>
      </c>
      <c r="S13" s="313"/>
      <c r="T13" s="313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309" t="s">
        <v>1</v>
      </c>
      <c r="E15" s="309"/>
      <c r="F15" s="309"/>
      <c r="G15" s="309"/>
      <c r="H15" s="309"/>
      <c r="I15" s="309" t="s">
        <v>2</v>
      </c>
      <c r="J15" s="309"/>
      <c r="K15" s="309"/>
      <c r="L15" s="309"/>
      <c r="M15" s="309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310" t="s">
        <v>4</v>
      </c>
      <c r="F16" s="310"/>
      <c r="G16" s="225" t="s">
        <v>3</v>
      </c>
      <c r="H16" s="226" t="s">
        <v>5</v>
      </c>
      <c r="I16" s="225" t="s">
        <v>3</v>
      </c>
      <c r="J16" s="310" t="s">
        <v>4</v>
      </c>
      <c r="K16" s="310"/>
      <c r="L16" s="225" t="s">
        <v>3</v>
      </c>
      <c r="M16" s="226" t="s">
        <v>5</v>
      </c>
      <c r="N16" s="311" t="s">
        <v>279</v>
      </c>
      <c r="O16" s="304" t="s">
        <v>280</v>
      </c>
      <c r="P16" s="304" t="s">
        <v>281</v>
      </c>
      <c r="Q16" s="306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12"/>
      <c r="O17" s="305"/>
      <c r="P17" s="305" t="s">
        <v>283</v>
      </c>
      <c r="Q17" s="307" t="s">
        <v>33</v>
      </c>
      <c r="S17" s="269">
        <v>9</v>
      </c>
      <c r="T17" s="270" t="s">
        <v>273</v>
      </c>
      <c r="U17" s="293">
        <v>0.0002</v>
      </c>
      <c r="V17" s="294">
        <v>0</v>
      </c>
    </row>
    <row r="18" spans="1:22" ht="15">
      <c r="A18" s="271"/>
      <c r="B18" s="272"/>
      <c r="C18" s="118"/>
      <c r="D18" s="308" t="s">
        <v>12</v>
      </c>
      <c r="E18" s="308"/>
      <c r="F18" s="308"/>
      <c r="G18" s="308"/>
      <c r="H18" s="308"/>
      <c r="I18" s="308" t="s">
        <v>12</v>
      </c>
      <c r="J18" s="308"/>
      <c r="K18" s="308"/>
      <c r="L18" s="308"/>
      <c r="M18" s="308"/>
      <c r="N18" s="312"/>
      <c r="O18" s="305"/>
      <c r="P18" s="305"/>
      <c r="Q18" s="307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2187530.895</v>
      </c>
      <c r="O19" s="119">
        <v>2187530.83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0.0799550166511727</v>
      </c>
      <c r="E20" s="246">
        <v>0.009028362790909515</v>
      </c>
      <c r="F20" s="246"/>
      <c r="G20" s="246">
        <v>0.07031305466223836</v>
      </c>
      <c r="H20" s="295">
        <v>0.0352</v>
      </c>
      <c r="I20" s="282">
        <v>0.0221279728857438</v>
      </c>
      <c r="J20" s="246">
        <v>0.0009759021452989747</v>
      </c>
      <c r="K20" s="246"/>
      <c r="L20" s="246">
        <v>0.021152070740444825</v>
      </c>
      <c r="M20" s="295">
        <v>0.0282</v>
      </c>
      <c r="N20" s="113">
        <v>105163.086</v>
      </c>
      <c r="O20" s="121">
        <v>105163.14000000001</v>
      </c>
      <c r="P20" s="121" t="e">
        <v>#REF!</v>
      </c>
      <c r="Q20" s="122" t="e">
        <v>#REF!</v>
      </c>
      <c r="R20" s="289"/>
      <c r="S20" s="283">
        <v>1</v>
      </c>
      <c r="T20" s="296">
        <v>0.022127315631013778</v>
      </c>
      <c r="U20" s="289">
        <v>6.57254730022927E-07</v>
      </c>
      <c r="V20" s="297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0.0957760036947419</v>
      </c>
      <c r="E21" s="246">
        <v>0.008554923295171431</v>
      </c>
      <c r="F21" s="246"/>
      <c r="G21" s="246">
        <v>0.08657060903619618</v>
      </c>
      <c r="H21" s="295">
        <v>0.036</v>
      </c>
      <c r="I21" s="282">
        <v>0.0216740639854773</v>
      </c>
      <c r="J21" s="246">
        <v>0.000932688123951381</v>
      </c>
      <c r="K21" s="246"/>
      <c r="L21" s="246">
        <v>0.02074137586152592</v>
      </c>
      <c r="M21" s="295">
        <v>0.0365</v>
      </c>
      <c r="N21" s="113">
        <v>24571.643</v>
      </c>
      <c r="O21" s="121">
        <v>24571.64</v>
      </c>
      <c r="P21" s="121" t="e">
        <v>#REF!</v>
      </c>
      <c r="Q21" s="122" t="e">
        <v>#REF!</v>
      </c>
      <c r="S21" s="283">
        <v>1</v>
      </c>
      <c r="T21" s="296">
        <v>0.02167416041563186</v>
      </c>
      <c r="U21" s="289">
        <v>-9.643015455931825E-08</v>
      </c>
      <c r="V21" s="297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0.0583868435644133</v>
      </c>
      <c r="E22" s="246">
        <v>0.008833557560186335</v>
      </c>
      <c r="F22" s="246"/>
      <c r="G22" s="246">
        <v>0.04909196502412971</v>
      </c>
      <c r="H22" s="295">
        <v>0.0391</v>
      </c>
      <c r="I22" s="282">
        <v>0.00302205395116384</v>
      </c>
      <c r="J22" s="246">
        <v>0.0009375521756253639</v>
      </c>
      <c r="K22" s="246"/>
      <c r="L22" s="246">
        <v>0.002084501775538476</v>
      </c>
      <c r="M22" s="295">
        <v>0.0395</v>
      </c>
      <c r="N22" s="113">
        <v>503309.078</v>
      </c>
      <c r="O22" s="121">
        <v>503308.9799999999</v>
      </c>
      <c r="P22" s="121" t="e">
        <v>#REF!</v>
      </c>
      <c r="Q22" s="122" t="e">
        <v>#REF!</v>
      </c>
      <c r="S22" s="283">
        <v>1</v>
      </c>
      <c r="T22" s="296">
        <v>0.003022417900227836</v>
      </c>
      <c r="U22" s="289">
        <v>-3.6394906399598095E-07</v>
      </c>
      <c r="V22" s="297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0.0486037254538885</v>
      </c>
      <c r="E23" s="246">
        <v>0.008395147399533152</v>
      </c>
      <c r="F23" s="246"/>
      <c r="G23" s="246">
        <v>0.03991733021797694</v>
      </c>
      <c r="H23" s="295">
        <v>0.0325</v>
      </c>
      <c r="I23" s="282">
        <v>0.000217317520460947</v>
      </c>
      <c r="J23" s="246">
        <v>0.0008991591633775913</v>
      </c>
      <c r="K23" s="246"/>
      <c r="L23" s="246">
        <v>-0.0006818416429166443</v>
      </c>
      <c r="M23" s="295">
        <v>0.0312</v>
      </c>
      <c r="N23" s="113">
        <v>1192426.06</v>
      </c>
      <c r="O23" s="121">
        <v>1192425.8900000004</v>
      </c>
      <c r="P23" s="121" t="e">
        <v>#REF!</v>
      </c>
      <c r="Q23" s="122" t="e">
        <v>#REF!</v>
      </c>
      <c r="S23" s="283">
        <v>1</v>
      </c>
      <c r="T23" s="296">
        <v>0.0002179237453037164</v>
      </c>
      <c r="U23" s="289">
        <v>-6.062248427693765E-07</v>
      </c>
      <c r="V23" s="297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0.00818179072009984</v>
      </c>
      <c r="E24" s="246">
        <v>0.009799331329375814</v>
      </c>
      <c r="F24" s="246"/>
      <c r="G24" s="246">
        <v>-0.0016726062414241794</v>
      </c>
      <c r="H24" s="295">
        <v>0.0405</v>
      </c>
      <c r="I24" s="282">
        <v>0.000224476247040917</v>
      </c>
      <c r="J24" s="246">
        <v>0.0010939748816425556</v>
      </c>
      <c r="K24" s="246"/>
      <c r="L24" s="246">
        <v>-0.0008694986346016386</v>
      </c>
      <c r="M24" s="295">
        <v>0.042</v>
      </c>
      <c r="N24" s="113">
        <v>82448.579</v>
      </c>
      <c r="O24" s="121">
        <v>82448.58000000002</v>
      </c>
      <c r="P24" s="121" t="e">
        <v>#REF!</v>
      </c>
      <c r="Q24" s="122" t="e">
        <v>#REF!</v>
      </c>
      <c r="S24" s="283">
        <v>1</v>
      </c>
      <c r="T24" s="296">
        <v>0.00022500203059383495</v>
      </c>
      <c r="U24" s="289">
        <v>-5.257835529179421E-07</v>
      </c>
      <c r="V24" s="297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0.0848651897214416</v>
      </c>
      <c r="E25" s="246">
        <v>0.008081465675315713</v>
      </c>
      <c r="F25" s="246"/>
      <c r="G25" s="246">
        <v>0.07616671232977401</v>
      </c>
      <c r="H25" s="295">
        <v>0.031</v>
      </c>
      <c r="I25" s="282">
        <v>0.00587452744296524</v>
      </c>
      <c r="J25" s="246">
        <v>0.0008647647812089526</v>
      </c>
      <c r="K25" s="246"/>
      <c r="L25" s="246">
        <v>0.005009762661756288</v>
      </c>
      <c r="M25" s="295">
        <v>0.0274</v>
      </c>
      <c r="N25" s="113">
        <v>61132.028</v>
      </c>
      <c r="O25" s="121">
        <v>61132.14000000001</v>
      </c>
      <c r="P25" s="121" t="e">
        <v>#REF!</v>
      </c>
      <c r="Q25" s="122" t="e">
        <v>#REF!</v>
      </c>
      <c r="S25" s="283">
        <v>1</v>
      </c>
      <c r="T25" s="296">
        <v>0.005876882168794673</v>
      </c>
      <c r="U25" s="289">
        <v>-2.3547258294325663E-06</v>
      </c>
      <c r="V25" s="297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0.0539992883738345</v>
      </c>
      <c r="E26" s="246">
        <v>0.008387167669101001</v>
      </c>
      <c r="F26" s="246"/>
      <c r="G26" s="246">
        <v>0.04525210668407853</v>
      </c>
      <c r="H26" s="295">
        <v>0.0467</v>
      </c>
      <c r="I26" s="282">
        <v>0.00491815593264366</v>
      </c>
      <c r="J26" s="246">
        <v>0.0009031694678122618</v>
      </c>
      <c r="K26" s="246"/>
      <c r="L26" s="246">
        <v>0.004014986464831398</v>
      </c>
      <c r="M26" s="295">
        <v>0.0438</v>
      </c>
      <c r="N26" s="113">
        <v>31680.647</v>
      </c>
      <c r="O26" s="121">
        <v>31680.690000000002</v>
      </c>
      <c r="P26" s="121" t="e">
        <v>#REF!</v>
      </c>
      <c r="Q26" s="122" t="e">
        <v>#REF!</v>
      </c>
      <c r="S26" s="283">
        <v>1</v>
      </c>
      <c r="T26" s="296">
        <v>0.004916740686379262</v>
      </c>
      <c r="U26" s="289">
        <v>1.4152462643980332E-06</v>
      </c>
      <c r="V26" s="297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0.0377738010811273</v>
      </c>
      <c r="E27" s="246">
        <v>0.00798542579043369</v>
      </c>
      <c r="F27" s="246"/>
      <c r="G27" s="246">
        <v>0.029541626648402097</v>
      </c>
      <c r="H27" s="295">
        <v>0.0309</v>
      </c>
      <c r="I27" s="282">
        <v>-0.00125796252907173</v>
      </c>
      <c r="J27" s="246">
        <v>0.00086831916689005</v>
      </c>
      <c r="K27" s="246"/>
      <c r="L27" s="246">
        <v>-0.0021262816959617802</v>
      </c>
      <c r="M27" s="295">
        <v>0.0268</v>
      </c>
      <c r="N27" s="113">
        <v>100563.353</v>
      </c>
      <c r="O27" s="121">
        <v>100563.34999999999</v>
      </c>
      <c r="P27" s="121" t="e">
        <v>#REF!</v>
      </c>
      <c r="Q27" s="122" t="e">
        <v>#REF!</v>
      </c>
      <c r="S27" s="283">
        <v>1</v>
      </c>
      <c r="T27" s="296">
        <v>-0.0012589487512163489</v>
      </c>
      <c r="U27" s="289">
        <v>9.862221446188014E-07</v>
      </c>
      <c r="V27" s="297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0.0611617794805022</v>
      </c>
      <c r="E28" s="246">
        <v>0.007797930430804503</v>
      </c>
      <c r="F28" s="246"/>
      <c r="G28" s="246">
        <v>0.05300625553292271</v>
      </c>
      <c r="H28" s="295">
        <v>0.0356</v>
      </c>
      <c r="I28" s="282">
        <v>0.00233631402996037</v>
      </c>
      <c r="J28" s="246">
        <v>0.0008389902402764023</v>
      </c>
      <c r="K28" s="246"/>
      <c r="L28" s="246">
        <v>0.0014973237896839678</v>
      </c>
      <c r="M28" s="295">
        <v>0.0332</v>
      </c>
      <c r="N28" s="113">
        <v>86236.421</v>
      </c>
      <c r="O28" s="121">
        <v>86236.42</v>
      </c>
      <c r="P28" s="121" t="e">
        <v>#REF!</v>
      </c>
      <c r="Q28" s="122" t="e">
        <v>#REF!</v>
      </c>
      <c r="S28" s="283">
        <v>1</v>
      </c>
      <c r="T28" s="296">
        <v>0.002334049008618111</v>
      </c>
      <c r="U28" s="289">
        <v>2.265021342259116E-06</v>
      </c>
      <c r="V28" s="297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98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O29" s="299"/>
      <c r="P29" s="299"/>
      <c r="Q29" s="299"/>
    </row>
    <row r="30" spans="1:17" ht="24" customHeight="1">
      <c r="A30" s="298"/>
      <c r="C30" s="298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P30" s="264"/>
      <c r="Q30" s="264"/>
    </row>
    <row r="31" spans="2:17" ht="12.75">
      <c r="B31" s="285" t="s">
        <v>27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12.75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30" customHeight="1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4:17" ht="12.75"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5.75">
      <c r="B67" s="286"/>
      <c r="C67" s="286"/>
      <c r="D67" s="286"/>
      <c r="E67" s="286"/>
      <c r="F67" s="286"/>
      <c r="G67" s="286"/>
      <c r="H67" s="286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2:17" ht="12.75"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  <row r="234" spans="4:17" ht="12.75"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</row>
  </sheetData>
  <sheetProtection formatCells="0" formatColumns="0" formatRows="0"/>
  <mergeCells count="27">
    <mergeCell ref="D6:H6"/>
    <mergeCell ref="I6:M6"/>
    <mergeCell ref="A8:C8"/>
    <mergeCell ref="D9:H9"/>
    <mergeCell ref="I9:M9"/>
    <mergeCell ref="E7:F7"/>
    <mergeCell ref="J7:K7"/>
    <mergeCell ref="AG3:AG8"/>
    <mergeCell ref="N6:N8"/>
    <mergeCell ref="O6:O8"/>
    <mergeCell ref="P6:Q6"/>
    <mergeCell ref="P7:P8"/>
    <mergeCell ref="Q7:Q8"/>
    <mergeCell ref="R7:T7"/>
    <mergeCell ref="R8:S8"/>
    <mergeCell ref="D15:H15"/>
    <mergeCell ref="I15:M15"/>
    <mergeCell ref="E16:F16"/>
    <mergeCell ref="J16:K16"/>
    <mergeCell ref="N16:N18"/>
    <mergeCell ref="R13:T13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E7" sqref="E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0.04844756524562288</v>
      </c>
      <c r="D7" s="33">
        <f>'תשואות ודמי ניהול'!D12</f>
        <v>0.07355332230936873</v>
      </c>
      <c r="E7" s="33">
        <f>'תשואות ודמי ניהול'!D13</f>
        <v>0.07355332230936873</v>
      </c>
      <c r="F7" s="33">
        <f>+'תשואות ודמי ניהול'!D20</f>
        <v>0.0799550166511727</v>
      </c>
      <c r="G7" s="33">
        <f>+'תשואות ודמי ניהול'!D21</f>
        <v>0.0957760036947419</v>
      </c>
      <c r="H7" s="33">
        <f>+'תשואות ודמי ניהול'!D22</f>
        <v>0.0583868435644133</v>
      </c>
      <c r="I7" s="33">
        <f>+'תשואות ודמי ניהול'!D23</f>
        <v>0.0486037254538885</v>
      </c>
      <c r="J7" s="33">
        <f>+'תשואות ודמי ניהול'!D24</f>
        <v>0.00818179072009984</v>
      </c>
      <c r="K7" s="33">
        <f>+'תשואות ודמי ניהול'!D25</f>
        <v>0.0848651897214416</v>
      </c>
      <c r="M7" s="33">
        <f>+'תשואות ודמי ניהול'!D26</f>
        <v>0.0539992883738345</v>
      </c>
      <c r="N7" s="33">
        <f>+'תשואות ודמי ניהול'!D27</f>
        <v>0.0377738010811273</v>
      </c>
      <c r="O7" s="33">
        <f>+'תשואות ודמי ניהול'!D28</f>
        <v>0.0611617794805022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2014-10-28T14:16:02Z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