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<sst xmlns="http://schemas.openxmlformats.org/spreadsheetml/2006/main" count="1142" uniqueCount="311">
  <si>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</si>
  <si>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</si>
  <si>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</si>
  <si>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</si>
  <si>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</si>
  <si>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</si>
  <si>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</si>
  <si>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</si>
  <si>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</si>
  <si>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</si>
  <si>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</si>
  <si>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</si>
  <si>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</si>
  <si>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</si>
  <si>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</si>
  <si>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</si>
  <si>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</si>
  <si>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</si>
  <si>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</si>
  <si>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</si>
  <si>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</si>
  <si>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</si>
  <si>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</si>
  <si>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</si>
  <si>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</si>
  <si>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</si>
  <si>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</si>
  <si>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</si>
  <si>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</si>
  <si>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</si>
  <si>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</si>
  <si>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</si>
  <si>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</si>
  <si>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</si>
  <si>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</si>
  <si>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</si>
  <si>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</si>
  <si>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</si>
  <si>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</si>
  <si>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</si>
  <si>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</si>
  <si>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</si>
  <si>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</si>
  <si>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</si>
  <si>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</si>
  <si>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</si>
  <si>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</si>
  <si>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</si>
  <si>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</si>
  <si>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</si>
  <si>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</si>
  <si>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</si>
  <si>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</si>
  <si>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</si>
  <si>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</si>
  <si>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</si>
  <si>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</si>
  <si>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</si>
  <si>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</si>
  <si>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</si>
  <si>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</si>
  <si>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</si>
  <si>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</si>
  <si>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</si>
  <si>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</si>
  <si>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</si>
  <si>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</si>
  <si>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</si>
  <si>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</si>
  <si>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</si>
  <si>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</si>
  <si>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</si>
  <si>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</si>
  <si>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</si>
  <si>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</si>
  <si>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</si>
  <si>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</si>
  <si>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</si>
  <si>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</si>
  <si>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</si>
  <si>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</si>
  <si>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</si>
  <si>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</si>
  <si>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</si>
  <si>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</si>
  <si>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</si>
  <si>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</si>
  <si>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</si>
  <si>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</si>
  <si>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</si>
  <si>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</si>
  <si>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</si>
  <si>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</si>
  <si>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</si>
  <si>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</si>
  <si>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</si>
  <si>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</si>
  <si>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</si>
  <si>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</si>
  <si>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</si>
  <si>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</si>
  <si>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</si>
  <si>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</si>
  <si>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</si>
  <si>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</si>
  <si>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</si>
  <si>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</si>
  <si>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</si>
  <si>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</si>
  <si>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</si>
  <si>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</si>
  <si>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</si>
  <si>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</si>
  <si>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</si>
  <si>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</si>
  <si>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</si>
  <si>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</si>
  <si>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</si>
  <si>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</si>
  <si>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</si>
  <si>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</si>
  <si>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</si>
  <si>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</si>
  <si>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</si>
  <si>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</si>
  <si>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</si>
  <si>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</si>
  <si>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</si>
  <si>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</si>
  <si>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</si>
  <si>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</si>
  <si>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</si>
  <si>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</si>
  <si>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</si>
  <si>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</si>
  <si>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</si>
  <si>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</si>
  <si>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</si>
  <si>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</si>
  <si>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</si>
  <si>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</si>
  <si>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</si>
  <si>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</si>
  <si>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</si>
  <si>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</si>
  <si>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</si>
  <si>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</si>
  <si>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</si>
  <si>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</si>
  <si>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</si>
  <si>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</si>
  <si>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</si>
  <si>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</si>
  <si>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</si>
  <si>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</si>
  <si>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</si>
  <si>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</si>
  <si>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</si>
  <si>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</si>
  <si>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</si>
  <si>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</si>
  <si>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</si>
  <si>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</si>
  <si>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</si>
  <si>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</si>
  <si>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</si>
  <si>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</si>
  <si>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</si>
  <si>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</si>
  <si>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</si>
  <si>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</si>
  <si>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</si>
  <si>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</si>
  <si>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</si>
  <si>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</si>
  <si>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</si>
  <si>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</si>
  <si>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</si>
  <si>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</si>
  <si>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</si>
  <si>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</si>
  <si>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</si>
  <si>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</si>
  <si>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</si>
  <si>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</si>
  <si>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</si>
  <si>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</si>
  <si>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</si>
  <si>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</si>
  <si>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</si>
  <si>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</si>
  <si>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</si>
  <si>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</si>
  <si>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</si>
  <si>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</si>
  <si>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</si>
  <si>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</si>
  <si>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</si>
  <si>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</si>
  <si>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</si>
  <si>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</si>
  <si>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</si>
  <si>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</si>
  <si>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</si>
  <si>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</si>
  <si>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</si>
  <si>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</si>
  <si>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</si>
  <si>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</si>
  <si>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</si>
  <si>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</si>
  <si>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</si>
  <si>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</si>
  <si>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</si>
  <si>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</si>
  <si>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</si>
  <si>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</si>
  <si>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</si>
  <si>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</si>
  <si>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</si>
  <si>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</si>
  <si>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</si>
  <si>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</si>
  <si>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</si>
  <si>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</si>
  <si>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</si>
  <si>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</si>
  <si>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</si>
  <si>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</si>
  <si>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</si>
  <si>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</si>
  <si>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</si>
  <si>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</si>
  <si>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</si>
  <si>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</si>
  <si>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</si>
  <si>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</si>
  <si>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</si>
  <si>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</si>
  <si>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</si>
  <si>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</si>
  <si>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</si>
  <si>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</si>
  <si>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</si>
  <si>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</si>
  <si>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</si>
  <si>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</si>
  <si>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</si>
  <si>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</si>
  <si>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</si>
  <si>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</si>
  <si>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</si>
  <si>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</si>
  <si>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</si>
  <si>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</si>
  <si>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</si>
  <si>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</si>
  <si>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</si>
  <si>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</si>
  <si>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</si>
  <si>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</si>
  <si>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</si>
  <si>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</si>
  <si>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</si>
  <si>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</si>
  <si>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</si>
  <si>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</si>
  <si>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</si>
  <si>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</si>
  <si>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</si>
  <si>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</si>
  <si>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</si>
  <si>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</si>
  <si>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</si>
  <si>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</si>
  <si>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</si>
  <si>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</si>
  <si>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</si>
  <si>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</si>
  <si>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</si>
  <si>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</si>
  <si>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</si>
  <si>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</si>
  <si>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</si>
  <si>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</si>
  <si>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</si>
  <si>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</si>
  <si>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</si>
  <si>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</si>
  <si>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</si>
  <si>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</si>
  <si>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</si>
  <si>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</si>
  <si>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</si>
  <si>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</si>
  <si>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</si>
  <si>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</si>
  <si>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</si>
  <si>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</si>
  <si>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</si>
  <si>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</si>
  <si>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</si>
  <si>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</si>
  <si>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</si>
  <si>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</si>
  <si>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</si>
  <si>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</si>
  <si>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31.8.14</t>
  </si>
  <si>
    <t xml:space="preserve"> הסכומים באלפי ש"ח 31.8.14</t>
  </si>
  <si>
    <t>נספחים לדו"ח חודשי לתקופה שנסתיימה ביום 31.8.14</t>
  </si>
  <si>
    <t>תשואה נומינלית ברוטו מצטברת ליום 31.08.14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</si>
</sst>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8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49" fontId="3" fillId="20" borderId="71" xfId="456" applyNumberFormat="1" applyFont="1" applyFill="1" applyBorder="1" applyAlignment="1" applyProtection="1">
      <alignment horizontal="right" vertical="top" wrapText="1"/>
      <protection/>
    </xf>
    <xf numFmtId="49" fontId="6" fillId="20" borderId="72" xfId="456" applyNumberFormat="1" applyFont="1" applyFill="1" applyBorder="1" applyAlignment="1" applyProtection="1">
      <alignment horizontal="right" readingOrder="2"/>
      <protection/>
    </xf>
    <xf numFmtId="49" fontId="6" fillId="20" borderId="73" xfId="456" applyNumberFormat="1" applyFont="1" applyFill="1" applyBorder="1" applyAlignment="1" applyProtection="1">
      <alignment horizontal="right" wrapText="1" readingOrder="2"/>
      <protection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9" borderId="78" xfId="456" applyNumberFormat="1" applyFont="1" applyFill="1" applyBorder="1" applyAlignment="1" applyProtection="1">
      <alignment wrapText="1"/>
      <protection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0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2" xfId="456" applyNumberFormat="1" applyFont="1" applyFill="1" applyBorder="1" applyAlignment="1" applyProtection="1">
      <alignment horizontal="fill" vertical="top" wrapText="1"/>
      <protection/>
    </xf>
    <xf numFmtId="3" fontId="3" fillId="20" borderId="83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4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5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1" xfId="456" applyNumberFormat="1" applyFont="1" applyFill="1" applyBorder="1" applyAlignment="1" applyProtection="1">
      <alignment horizontal="right" vertical="top" wrapText="1"/>
      <protection/>
    </xf>
    <xf numFmtId="1" fontId="3" fillId="20" borderId="86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4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87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56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88" xfId="456" applyNumberFormat="1" applyFont="1" applyFill="1" applyBorder="1" applyAlignment="1" applyProtection="1">
      <alignment horizontal="center" wrapText="1" readingOrder="2"/>
      <protection/>
    </xf>
    <xf numFmtId="0" fontId="3" fillId="21" borderId="89" xfId="0" applyFont="1" applyFill="1" applyBorder="1" applyAlignment="1">
      <alignment horizontal="center"/>
    </xf>
    <xf numFmtId="0" fontId="3" fillId="21" borderId="90" xfId="0" applyFont="1" applyFill="1" applyBorder="1" applyAlignment="1">
      <alignment horizontal="center"/>
    </xf>
    <xf numFmtId="0" fontId="3" fillId="21" borderId="91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6" fillId="27" borderId="0" xfId="0" applyFont="1" applyFill="1" applyAlignment="1">
      <alignment horizontal="center" wrapText="1"/>
    </xf>
    <xf numFmtId="0" fontId="3" fillId="21" borderId="92" xfId="0" applyFont="1" applyFill="1" applyBorder="1" applyAlignment="1" applyProtection="1">
      <alignment horizontal="center" vertical="center" wrapText="1"/>
      <protection/>
    </xf>
    <xf numFmtId="0" fontId="3" fillId="21" borderId="93" xfId="0" applyFont="1" applyFill="1" applyBorder="1" applyAlignment="1" applyProtection="1">
      <alignment horizontal="center" vertical="center" wrapText="1"/>
      <protection/>
    </xf>
    <xf numFmtId="0" fontId="3" fillId="21" borderId="94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0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5" xfId="0" applyFont="1" applyFill="1" applyBorder="1" applyAlignment="1" applyProtection="1">
      <alignment horizontal="center"/>
      <protection/>
    </xf>
    <xf numFmtId="165" fontId="3" fillId="20" borderId="15" xfId="461" applyNumberFormat="1" applyFont="1" applyFill="1" applyBorder="1" applyAlignment="1" applyProtection="1">
      <alignment wrapText="1"/>
      <protection/>
    </xf>
    <xf numFmtId="165" fontId="3" fillId="0" borderId="0" xfId="461" applyNumberFormat="1" applyFont="1" applyAlignment="1">
      <alignment/>
    </xf>
    <xf numFmtId="10" fontId="8" fillId="20" borderId="96" xfId="456" applyNumberFormat="1" applyFont="1" applyFill="1" applyBorder="1" applyAlignment="1" applyProtection="1">
      <alignment wrapText="1"/>
      <protection locked="0"/>
    </xf>
    <xf numFmtId="10" fontId="8" fillId="20" borderId="97" xfId="456" applyNumberFormat="1" applyFont="1" applyFill="1" applyBorder="1" applyAlignment="1" applyProtection="1">
      <alignment wrapText="1"/>
      <protection locked="0"/>
    </xf>
    <xf numFmtId="10" fontId="8" fillId="20" borderId="98" xfId="456" applyNumberFormat="1" applyFont="1" applyFill="1" applyBorder="1" applyAlignment="1" applyProtection="1">
      <alignment wrapText="1"/>
      <protection locked="0"/>
    </xf>
    <xf numFmtId="10" fontId="3" fillId="30" borderId="15" xfId="461" applyNumberFormat="1" applyFont="1" applyFill="1" applyBorder="1" applyAlignment="1">
      <alignment/>
    </xf>
    <xf numFmtId="1" fontId="3" fillId="30" borderId="99" xfId="461" applyNumberFormat="1" applyFont="1" applyFill="1" applyBorder="1" applyAlignment="1">
      <alignment horizontal="center"/>
    </xf>
    <xf numFmtId="10" fontId="8" fillId="20" borderId="85" xfId="456" applyNumberFormat="1" applyFont="1" applyFill="1" applyBorder="1" applyAlignment="1" applyProtection="1">
      <alignment wrapText="1"/>
      <protection locked="0"/>
    </xf>
    <xf numFmtId="165" fontId="3" fillId="0" borderId="0" xfId="461" applyNumberFormat="1" applyFont="1" applyAlignment="1" quotePrefix="1">
      <alignment/>
    </xf>
    <xf numFmtId="1" fontId="3" fillId="0" borderId="0" xfId="461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4\31.08.2014\mnorah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ד1"/>
      <sheetName val="נספח ה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tabSelected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7.2812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">
        <v>298</v>
      </c>
      <c r="B1" s="145" t="s">
        <v>237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">
        <v>308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288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289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289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290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18327178.369999994</v>
      </c>
      <c r="K10" s="128">
        <v>466674.23000000004</v>
      </c>
      <c r="L10" s="72"/>
      <c r="M10" s="14">
        <v>10440411.216929944</v>
      </c>
      <c r="N10" s="72"/>
      <c r="O10" s="14">
        <v>5269708.843070055</v>
      </c>
      <c r="P10" s="72"/>
      <c r="Q10" s="14">
        <v>100187.61</v>
      </c>
      <c r="R10" s="72"/>
      <c r="S10" s="14">
        <v>23045.12</v>
      </c>
      <c r="T10" s="72"/>
      <c r="U10" s="14">
        <v>504066.4400000001</v>
      </c>
      <c r="V10" s="72"/>
      <c r="W10" s="14">
        <v>1167831.65</v>
      </c>
      <c r="X10" s="72"/>
      <c r="Y10" s="14">
        <v>86465.86</v>
      </c>
      <c r="Z10" s="72"/>
      <c r="AA10" s="14">
        <v>58288.72</v>
      </c>
      <c r="AB10" s="72"/>
      <c r="AC10" s="14">
        <v>30677.51</v>
      </c>
      <c r="AD10" s="72"/>
      <c r="AE10" s="14">
        <v>98343.02</v>
      </c>
      <c r="AF10" s="72"/>
      <c r="AG10" s="14">
        <v>81478.15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993887.1100000002</v>
      </c>
      <c r="K11" s="129">
        <v>4738.030000000001</v>
      </c>
      <c r="L11" s="72">
        <f>K11/$K$10</f>
        <v>0.010152756881390258</v>
      </c>
      <c r="M11" s="15">
        <v>583437.8098741543</v>
      </c>
      <c r="N11" s="72">
        <f>M11/$M$10</f>
        <v>0.05588264655017268</v>
      </c>
      <c r="O11" s="15">
        <v>294485.0101258458</v>
      </c>
      <c r="P11" s="72">
        <f>O11/$O$10</f>
        <v>0.055882595964122206</v>
      </c>
      <c r="Q11" s="15">
        <v>2387.06</v>
      </c>
      <c r="R11" s="72">
        <f>Q11/$Q$10</f>
        <v>0.023825900228581158</v>
      </c>
      <c r="S11" s="15">
        <v>1455.1299999999999</v>
      </c>
      <c r="T11" s="72">
        <f>S11/$S$10</f>
        <v>0.0631426523272606</v>
      </c>
      <c r="U11" s="15">
        <v>35703.2</v>
      </c>
      <c r="V11" s="72">
        <f>U11/$U$10</f>
        <v>0.07083034530130589</v>
      </c>
      <c r="W11" s="15">
        <v>54951.52</v>
      </c>
      <c r="X11" s="72">
        <f>W11/$W$10</f>
        <v>0.04705431643336606</v>
      </c>
      <c r="Y11" s="15">
        <v>2397.89</v>
      </c>
      <c r="Z11" s="72">
        <f>Y11/$Y$10</f>
        <v>0.02773221708544852</v>
      </c>
      <c r="AA11" s="15">
        <v>2962.65</v>
      </c>
      <c r="AB11" s="72">
        <f>AA11/$AA$10</f>
        <v>0.05082715832497266</v>
      </c>
      <c r="AC11" s="15">
        <v>1677.41</v>
      </c>
      <c r="AD11" s="72">
        <f>AC11/$AC$10</f>
        <v>0.05467881845690867</v>
      </c>
      <c r="AE11" s="15">
        <v>4015.75</v>
      </c>
      <c r="AF11" s="72">
        <f>AE11/$AE$10</f>
        <v>0.04083411308702946</v>
      </c>
      <c r="AG11" s="15">
        <v>5675.65</v>
      </c>
      <c r="AH11" s="72">
        <f>AG11/$AG$10</f>
        <v>0.06965855263036777</v>
      </c>
      <c r="AI11" s="57"/>
      <c r="AN11" s="13">
        <v>1</v>
      </c>
      <c r="AS11"/>
      <c r="AT11"/>
      <c r="AU11"/>
    </row>
    <row r="12" spans="1:47" ht="13.5" customHeight="1">
      <c r="A12" s="166"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993887.1100000002</v>
      </c>
      <c r="K12" s="129">
        <v>4738.030000000001</v>
      </c>
      <c r="L12" s="72">
        <f>K12/$K$10</f>
        <v>0.010152756881390258</v>
      </c>
      <c r="M12" s="15">
        <v>583437.8098741543</v>
      </c>
      <c r="N12" s="72">
        <f>M12/$M$10</f>
        <v>0.05588264655017268</v>
      </c>
      <c r="O12" s="15">
        <v>294485.0101258458</v>
      </c>
      <c r="P12" s="72">
        <f>O12/$O$10</f>
        <v>0.055882595964122206</v>
      </c>
      <c r="Q12" s="15">
        <v>2387.06</v>
      </c>
      <c r="R12" s="72">
        <f>Q12/$Q$10</f>
        <v>0.023825900228581158</v>
      </c>
      <c r="S12" s="15">
        <v>1455.1299999999999</v>
      </c>
      <c r="T12" s="72">
        <f>S12/$S$10</f>
        <v>0.0631426523272606</v>
      </c>
      <c r="U12" s="15">
        <v>35703.2</v>
      </c>
      <c r="V12" s="72">
        <f aca="true" t="shared" si="0" ref="V12:V75">U12/$U$10</f>
        <v>0.07083034530130589</v>
      </c>
      <c r="W12" s="15">
        <v>54951.52</v>
      </c>
      <c r="X12" s="72">
        <f>W12/$W$10</f>
        <v>0.04705431643336606</v>
      </c>
      <c r="Y12" s="15">
        <v>2397.89</v>
      </c>
      <c r="Z12" s="72">
        <f aca="true" t="shared" si="1" ref="Z12:Z75">Y12/$Y$10</f>
        <v>0.02773221708544852</v>
      </c>
      <c r="AA12" s="15">
        <v>2962.65</v>
      </c>
      <c r="AB12" s="72">
        <f>AA12/$AA$10</f>
        <v>0.05082715832497266</v>
      </c>
      <c r="AC12" s="15">
        <v>1677.41</v>
      </c>
      <c r="AD12" s="72">
        <f aca="true" t="shared" si="2" ref="AD12:AD75">AC12/$AC$10</f>
        <v>0.05467881845690867</v>
      </c>
      <c r="AE12" s="15">
        <v>4015.75</v>
      </c>
      <c r="AF12" s="72">
        <f aca="true" t="shared" si="3" ref="AF12:AF75">AE12/$AE$10</f>
        <v>0.04083411308702946</v>
      </c>
      <c r="AG12" s="15">
        <v>5675.65</v>
      </c>
      <c r="AH12" s="72">
        <f aca="true" t="shared" si="4" ref="AH12:AH75">AG12/$AG$10</f>
        <v>0.06965855263036777</v>
      </c>
      <c r="AI12" s="57"/>
      <c r="AN12" s="13"/>
      <c r="AS12"/>
      <c r="AT12"/>
      <c r="AU12"/>
    </row>
    <row r="13" spans="1:47" ht="13.5" customHeight="1">
      <c r="A13" s="166"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748003.99</v>
      </c>
      <c r="K13" s="130">
        <v>6583.93</v>
      </c>
      <c r="L13" s="72">
        <f>K13/$K$10</f>
        <v>0.014108192775075665</v>
      </c>
      <c r="M13" s="17">
        <v>421132.227669683</v>
      </c>
      <c r="N13" s="72">
        <f>M13/$M$10</f>
        <v>0.04033674717589515</v>
      </c>
      <c r="O13" s="17">
        <v>212562.642330317</v>
      </c>
      <c r="P13" s="72">
        <f>O13/$O$10</f>
        <v>0.0403366957568914</v>
      </c>
      <c r="Q13" s="17">
        <v>1923.41</v>
      </c>
      <c r="R13" s="72">
        <f>Q13/$Q$10</f>
        <v>0.019198082477464032</v>
      </c>
      <c r="S13" s="17">
        <v>1079.32</v>
      </c>
      <c r="T13" s="72">
        <f>S13/$S$10</f>
        <v>0.04683507831592979</v>
      </c>
      <c r="U13" s="17">
        <v>35493.75</v>
      </c>
      <c r="V13" s="72">
        <f t="shared" si="0"/>
        <v>0.0704148246806512</v>
      </c>
      <c r="W13" s="17">
        <v>54478.24</v>
      </c>
      <c r="X13" s="72">
        <f>W13/$W$10</f>
        <v>0.04664905254109186</v>
      </c>
      <c r="Y13" s="17">
        <v>2397.89</v>
      </c>
      <c r="Z13" s="72">
        <f t="shared" si="1"/>
        <v>0.02773221708544852</v>
      </c>
      <c r="AA13" s="17">
        <v>1085.96</v>
      </c>
      <c r="AB13" s="72">
        <f>AA13/$AA$10</f>
        <v>0.018630705906734615</v>
      </c>
      <c r="AC13" s="17">
        <v>1575.22</v>
      </c>
      <c r="AD13" s="72">
        <f t="shared" si="2"/>
        <v>0.051347713683411726</v>
      </c>
      <c r="AE13" s="17">
        <v>4015.75</v>
      </c>
      <c r="AF13" s="72">
        <f t="shared" si="3"/>
        <v>0.04083411308702946</v>
      </c>
      <c r="AG13" s="17">
        <v>5675.65</v>
      </c>
      <c r="AH13" s="72">
        <f t="shared" si="4"/>
        <v>0.06965855263036777</v>
      </c>
      <c r="AI13" s="57"/>
      <c r="AN13" s="13">
        <v>1</v>
      </c>
      <c r="AS13"/>
      <c r="AT13"/>
      <c r="AU13"/>
    </row>
    <row r="14" spans="1:47" ht="13.5" customHeight="1">
      <c r="A14" s="166"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45199.61</v>
      </c>
      <c r="K14" s="130">
        <v>-1845.9</v>
      </c>
      <c r="L14" s="72">
        <f>K14/$K$10</f>
        <v>-0.003955435893685409</v>
      </c>
      <c r="M14" s="17">
        <v>28938.15259869997</v>
      </c>
      <c r="N14" s="72">
        <f>M14/$M$10</f>
        <v>0.002771744522071553</v>
      </c>
      <c r="O14" s="17">
        <v>14606.287401300033</v>
      </c>
      <c r="P14" s="72">
        <f>O14/$O$10</f>
        <v>0.002771744670582336</v>
      </c>
      <c r="Q14" s="17">
        <v>463.65</v>
      </c>
      <c r="R14" s="72">
        <f>Q14/$Q$10</f>
        <v>0.004627817751117129</v>
      </c>
      <c r="S14" s="17">
        <v>375.81</v>
      </c>
      <c r="T14" s="72">
        <f>S14/$S$10</f>
        <v>0.016307574011330817</v>
      </c>
      <c r="U14" s="17">
        <v>209.45</v>
      </c>
      <c r="V14" s="72">
        <f t="shared" si="0"/>
        <v>0.00041552062065468976</v>
      </c>
      <c r="W14" s="17">
        <v>473.28</v>
      </c>
      <c r="X14" s="72">
        <f>W14/$W$10</f>
        <v>0.00040526389227419897</v>
      </c>
      <c r="Y14" s="17"/>
      <c r="Z14" s="72">
        <f t="shared" si="1"/>
        <v>0</v>
      </c>
      <c r="AA14" s="17">
        <v>1876.69</v>
      </c>
      <c r="AB14" s="72">
        <f>AA14/$AA$10</f>
        <v>0.03219645241823804</v>
      </c>
      <c r="AC14" s="17">
        <v>102.19</v>
      </c>
      <c r="AD14" s="72">
        <f t="shared" si="2"/>
        <v>0.0033311047734969363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66"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200683.51</v>
      </c>
      <c r="K15" s="130"/>
      <c r="L15" s="72">
        <f aca="true" t="shared" si="5" ref="L15:L78">K15/$K$10</f>
        <v>0</v>
      </c>
      <c r="M15" s="17">
        <v>133367.4296057713</v>
      </c>
      <c r="N15" s="72">
        <f aca="true" t="shared" si="6" ref="N15:N78">M15/$M$10</f>
        <v>0.01277415485220597</v>
      </c>
      <c r="O15" s="17">
        <v>67316.08039422873</v>
      </c>
      <c r="P15" s="72">
        <f>O15/$O$10</f>
        <v>0.012774155536648466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66"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66"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14762299.600000003</v>
      </c>
      <c r="K24" s="129">
        <v>413383.20000000007</v>
      </c>
      <c r="L24" s="72">
        <f t="shared" si="5"/>
        <v>0.885806786460011</v>
      </c>
      <c r="M24" s="15">
        <v>8245225.832751502</v>
      </c>
      <c r="N24" s="72">
        <f t="shared" si="6"/>
        <v>0.7897414825367437</v>
      </c>
      <c r="O24" s="15">
        <v>4161707.8972484986</v>
      </c>
      <c r="P24" s="72">
        <f t="shared" si="10"/>
        <v>0.7897415248512949</v>
      </c>
      <c r="Q24" s="15">
        <v>97800.55</v>
      </c>
      <c r="R24" s="72">
        <f t="shared" si="7"/>
        <v>0.9761740997714189</v>
      </c>
      <c r="S24" s="15">
        <v>21589.989999999998</v>
      </c>
      <c r="T24" s="72">
        <f t="shared" si="8"/>
        <v>0.9368573476727393</v>
      </c>
      <c r="U24" s="15">
        <v>448306.7100000001</v>
      </c>
      <c r="V24" s="72">
        <f t="shared" si="0"/>
        <v>0.889380197578716</v>
      </c>
      <c r="W24" s="15">
        <v>1035761.5100000001</v>
      </c>
      <c r="X24" s="72">
        <f t="shared" si="11"/>
        <v>0.8869099497346216</v>
      </c>
      <c r="Y24" s="15">
        <v>84067.97</v>
      </c>
      <c r="Z24" s="72">
        <f t="shared" si="1"/>
        <v>0.9722677829145515</v>
      </c>
      <c r="AA24" s="15">
        <v>55326.07</v>
      </c>
      <c r="AB24" s="72">
        <f t="shared" si="9"/>
        <v>0.9491728416750274</v>
      </c>
      <c r="AC24" s="15">
        <v>29000.1</v>
      </c>
      <c r="AD24" s="72">
        <f t="shared" si="2"/>
        <v>0.9453211815430913</v>
      </c>
      <c r="AE24" s="15">
        <v>94327.27</v>
      </c>
      <c r="AF24" s="72">
        <f t="shared" si="3"/>
        <v>0.9591658869129706</v>
      </c>
      <c r="AG24" s="15">
        <v>75802.5</v>
      </c>
      <c r="AH24" s="72">
        <f t="shared" si="4"/>
        <v>0.9303414473696323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3099901.3400000003</v>
      </c>
      <c r="K25" s="129">
        <v>187906.89</v>
      </c>
      <c r="L25" s="72">
        <f t="shared" si="5"/>
        <v>0.4026510956047434</v>
      </c>
      <c r="M25" s="15">
        <v>1242617.25581461</v>
      </c>
      <c r="N25" s="72">
        <f t="shared" si="6"/>
        <v>0.11901995333283509</v>
      </c>
      <c r="O25" s="15">
        <v>627200.5341853901</v>
      </c>
      <c r="P25" s="72">
        <f t="shared" si="10"/>
        <v>0.11901995970995473</v>
      </c>
      <c r="Q25" s="15">
        <v>0</v>
      </c>
      <c r="R25" s="72">
        <f t="shared" si="7"/>
        <v>0</v>
      </c>
      <c r="S25" s="15">
        <v>0</v>
      </c>
      <c r="T25" s="72">
        <f t="shared" si="8"/>
        <v>0</v>
      </c>
      <c r="U25" s="15">
        <v>281869.25</v>
      </c>
      <c r="V25" s="72">
        <f t="shared" si="0"/>
        <v>0.5591906693887415</v>
      </c>
      <c r="W25" s="15">
        <v>506522.66</v>
      </c>
      <c r="X25" s="72">
        <f t="shared" si="11"/>
        <v>0.43372917663260796</v>
      </c>
      <c r="Y25" s="15">
        <v>74624.04</v>
      </c>
      <c r="Z25" s="72">
        <f t="shared" si="1"/>
        <v>0.8630462936469954</v>
      </c>
      <c r="AA25" s="15">
        <v>0</v>
      </c>
      <c r="AB25" s="72">
        <f t="shared" si="9"/>
        <v>0</v>
      </c>
      <c r="AC25" s="15">
        <v>9030.94</v>
      </c>
      <c r="AD25" s="72">
        <f t="shared" si="2"/>
        <v>0.2943830838943578</v>
      </c>
      <c r="AE25" s="15">
        <v>94327.27</v>
      </c>
      <c r="AF25" s="72">
        <f t="shared" si="3"/>
        <v>0.9591658869129706</v>
      </c>
      <c r="AG25" s="15">
        <v>75802.5</v>
      </c>
      <c r="AH25" s="72">
        <f t="shared" si="4"/>
        <v>0.9303414473696323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3069592.0900000003</v>
      </c>
      <c r="K26" s="132">
        <v>187100.86000000002</v>
      </c>
      <c r="L26" s="72">
        <f t="shared" si="5"/>
        <v>0.40092391645452546</v>
      </c>
      <c r="M26" s="21">
        <v>1223559.4578876628</v>
      </c>
      <c r="N26" s="72">
        <f t="shared" si="6"/>
        <v>0.11719456566074384</v>
      </c>
      <c r="O26" s="21">
        <v>617581.2721123373</v>
      </c>
      <c r="P26" s="72">
        <f t="shared" si="10"/>
        <v>0.11719457194005874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281618.6</v>
      </c>
      <c r="V26" s="72">
        <f t="shared" si="0"/>
        <v>0.5586934135111234</v>
      </c>
      <c r="W26" s="21">
        <v>505947.14999999997</v>
      </c>
      <c r="X26" s="72">
        <f t="shared" si="11"/>
        <v>0.4332363744380451</v>
      </c>
      <c r="Y26" s="21">
        <v>74624.04</v>
      </c>
      <c r="Z26" s="72">
        <f t="shared" si="1"/>
        <v>0.8630462936469954</v>
      </c>
      <c r="AA26" s="21">
        <v>0</v>
      </c>
      <c r="AB26" s="72">
        <f t="shared" si="9"/>
        <v>0</v>
      </c>
      <c r="AC26" s="21">
        <v>9030.94</v>
      </c>
      <c r="AD26" s="72">
        <f t="shared" si="2"/>
        <v>0.2943830838943578</v>
      </c>
      <c r="AE26" s="21">
        <v>94327.27</v>
      </c>
      <c r="AF26" s="72">
        <f t="shared" si="3"/>
        <v>0.9591658869129706</v>
      </c>
      <c r="AG26" s="21">
        <v>75802.5</v>
      </c>
      <c r="AH26" s="72">
        <f t="shared" si="4"/>
        <v>0.9303414473696323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2888319.65</v>
      </c>
      <c r="K27" s="132">
        <v>5828.42</v>
      </c>
      <c r="L27" s="72">
        <f t="shared" si="5"/>
        <v>0.01248926901320435</v>
      </c>
      <c r="M27" s="21">
        <v>1223559.4578876628</v>
      </c>
      <c r="N27" s="72">
        <f t="shared" si="6"/>
        <v>0.11719456566074384</v>
      </c>
      <c r="O27" s="21">
        <v>617581.2721123373</v>
      </c>
      <c r="P27" s="72">
        <f t="shared" si="10"/>
        <v>0.11719457194005874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281618.6</v>
      </c>
      <c r="V27" s="72">
        <f t="shared" si="0"/>
        <v>0.5586934135111234</v>
      </c>
      <c r="W27" s="21">
        <v>505947.14999999997</v>
      </c>
      <c r="X27" s="72">
        <f t="shared" si="11"/>
        <v>0.4332363744380451</v>
      </c>
      <c r="Y27" s="21">
        <v>74624.04</v>
      </c>
      <c r="Z27" s="72">
        <f t="shared" si="1"/>
        <v>0.8630462936469954</v>
      </c>
      <c r="AA27" s="21">
        <v>0</v>
      </c>
      <c r="AB27" s="72">
        <f t="shared" si="9"/>
        <v>0</v>
      </c>
      <c r="AC27" s="21">
        <v>9030.94</v>
      </c>
      <c r="AD27" s="72">
        <f t="shared" si="2"/>
        <v>0.2943830838943578</v>
      </c>
      <c r="AE27" s="21">
        <v>94327.27</v>
      </c>
      <c r="AF27" s="72">
        <f t="shared" si="3"/>
        <v>0.9591658869129706</v>
      </c>
      <c r="AG27" s="21">
        <v>75802.5</v>
      </c>
      <c r="AH27" s="72">
        <f t="shared" si="4"/>
        <v>0.9303414473696323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1172164.76</v>
      </c>
      <c r="K28" s="130"/>
      <c r="L28" s="72">
        <f t="shared" si="5"/>
        <v>0</v>
      </c>
      <c r="M28" s="17">
        <v>447686.0755341781</v>
      </c>
      <c r="N28" s="72">
        <f t="shared" si="6"/>
        <v>0.042880119013724294</v>
      </c>
      <c r="O28" s="17">
        <v>225965.7544658218</v>
      </c>
      <c r="P28" s="72">
        <f t="shared" si="10"/>
        <v>0.04288012131125208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399741.35</v>
      </c>
      <c r="X28" s="72">
        <f t="shared" si="11"/>
        <v>0.34229364309487587</v>
      </c>
      <c r="Y28" s="17"/>
      <c r="Z28" s="72">
        <f t="shared" si="1"/>
        <v>0</v>
      </c>
      <c r="AA28" s="17"/>
      <c r="AB28" s="72">
        <f t="shared" si="9"/>
        <v>0</v>
      </c>
      <c r="AC28" s="17">
        <v>4444.31</v>
      </c>
      <c r="AD28" s="72">
        <f t="shared" si="2"/>
        <v>0.14487192735003593</v>
      </c>
      <c r="AE28" s="17">
        <v>94327.27</v>
      </c>
      <c r="AF28" s="72">
        <f t="shared" si="3"/>
        <v>0.9591658869129706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907878.25</v>
      </c>
      <c r="K29" s="130">
        <v>3223.51</v>
      </c>
      <c r="L29" s="72">
        <f t="shared" si="5"/>
        <v>0.006907409479199226</v>
      </c>
      <c r="M29" s="17">
        <v>429110.7724316273</v>
      </c>
      <c r="N29" s="72">
        <f t="shared" si="6"/>
        <v>0.04110094550067057</v>
      </c>
      <c r="O29" s="17">
        <v>216590.02756837272</v>
      </c>
      <c r="P29" s="72">
        <f t="shared" si="10"/>
        <v>0.041100947702869775</v>
      </c>
      <c r="Q29" s="17"/>
      <c r="R29" s="72">
        <f t="shared" si="7"/>
        <v>0</v>
      </c>
      <c r="S29" s="17"/>
      <c r="T29" s="72">
        <f t="shared" si="8"/>
        <v>0</v>
      </c>
      <c r="U29" s="17">
        <v>155754.25</v>
      </c>
      <c r="V29" s="72">
        <f t="shared" si="0"/>
        <v>0.3089954768661051</v>
      </c>
      <c r="W29" s="17">
        <v>58739.03</v>
      </c>
      <c r="X29" s="72">
        <f t="shared" si="11"/>
        <v>0.0502975150570718</v>
      </c>
      <c r="Y29" s="17"/>
      <c r="Z29" s="72">
        <f t="shared" si="1"/>
        <v>0</v>
      </c>
      <c r="AA29" s="17"/>
      <c r="AB29" s="72">
        <f t="shared" si="9"/>
        <v>0</v>
      </c>
      <c r="AC29" s="17">
        <v>2536.72</v>
      </c>
      <c r="AD29" s="72">
        <f t="shared" si="2"/>
        <v>0.0826898923674053</v>
      </c>
      <c r="AE29" s="17"/>
      <c r="AF29" s="72">
        <f t="shared" si="3"/>
        <v>0</v>
      </c>
      <c r="AG29" s="17">
        <v>41923.94</v>
      </c>
      <c r="AH29" s="72">
        <f t="shared" si="4"/>
        <v>0.514542119574389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13009.889999999998</v>
      </c>
      <c r="K30" s="130">
        <v>46.19</v>
      </c>
      <c r="L30" s="72">
        <f t="shared" si="5"/>
        <v>9.89769672947229E-05</v>
      </c>
      <c r="M30" s="17">
        <v>6149.155731454692</v>
      </c>
      <c r="N30" s="72">
        <f t="shared" si="6"/>
        <v>0.0005889763921830353</v>
      </c>
      <c r="O30" s="17">
        <v>3103.7342685453077</v>
      </c>
      <c r="P30" s="72">
        <f t="shared" si="10"/>
        <v>0.0005889764237405415</v>
      </c>
      <c r="Q30" s="17"/>
      <c r="R30" s="72">
        <f t="shared" si="7"/>
        <v>0</v>
      </c>
      <c r="S30" s="17"/>
      <c r="T30" s="72">
        <f t="shared" si="8"/>
        <v>0</v>
      </c>
      <c r="U30" s="17">
        <v>2231.96</v>
      </c>
      <c r="V30" s="72">
        <f t="shared" si="0"/>
        <v>0.004427908352716359</v>
      </c>
      <c r="W30" s="17">
        <v>841.73</v>
      </c>
      <c r="X30" s="72">
        <f t="shared" si="11"/>
        <v>0.0007207631339671263</v>
      </c>
      <c r="Y30" s="17"/>
      <c r="Z30" s="72">
        <f t="shared" si="1"/>
        <v>0</v>
      </c>
      <c r="AA30" s="17"/>
      <c r="AB30" s="72">
        <f t="shared" si="9"/>
        <v>0</v>
      </c>
      <c r="AC30" s="17">
        <v>36.35</v>
      </c>
      <c r="AD30" s="72">
        <f t="shared" si="2"/>
        <v>0.0011849071192544637</v>
      </c>
      <c r="AE30" s="17"/>
      <c r="AF30" s="72">
        <f t="shared" si="3"/>
        <v>0</v>
      </c>
      <c r="AG30" s="17">
        <v>600.77</v>
      </c>
      <c r="AH30" s="72">
        <f t="shared" si="4"/>
        <v>0.0073733878346526035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795266.7500000001</v>
      </c>
      <c r="K32" s="130">
        <v>2558.72</v>
      </c>
      <c r="L32" s="72">
        <f t="shared" si="5"/>
        <v>0.0054828825667104</v>
      </c>
      <c r="M32" s="17">
        <v>340613.4541904026</v>
      </c>
      <c r="N32" s="72">
        <f t="shared" si="6"/>
        <v>0.032624524754165926</v>
      </c>
      <c r="O32" s="17">
        <v>171921.7558095974</v>
      </c>
      <c r="P32" s="72">
        <f t="shared" si="10"/>
        <v>0.032624526502196334</v>
      </c>
      <c r="Q32" s="17"/>
      <c r="R32" s="72">
        <f t="shared" si="7"/>
        <v>0</v>
      </c>
      <c r="S32" s="17"/>
      <c r="T32" s="72">
        <f t="shared" si="8"/>
        <v>0</v>
      </c>
      <c r="U32" s="17">
        <v>123632.39</v>
      </c>
      <c r="V32" s="72">
        <f t="shared" si="0"/>
        <v>0.24527002829230204</v>
      </c>
      <c r="W32" s="17">
        <v>46625.04</v>
      </c>
      <c r="X32" s="72">
        <f t="shared" si="11"/>
        <v>0.03992445315213028</v>
      </c>
      <c r="Y32" s="17">
        <v>74624.04</v>
      </c>
      <c r="Z32" s="72">
        <f t="shared" si="1"/>
        <v>0.8630462936469954</v>
      </c>
      <c r="AA32" s="17"/>
      <c r="AB32" s="72">
        <f t="shared" si="9"/>
        <v>0</v>
      </c>
      <c r="AC32" s="17">
        <v>2013.56</v>
      </c>
      <c r="AD32" s="72">
        <f t="shared" si="2"/>
        <v>0.06563635705766212</v>
      </c>
      <c r="AE32" s="17"/>
      <c r="AF32" s="72">
        <f t="shared" si="3"/>
        <v>0</v>
      </c>
      <c r="AG32" s="17">
        <v>33277.79</v>
      </c>
      <c r="AH32" s="72">
        <f t="shared" si="4"/>
        <v>0.4084259399605907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181272.44</v>
      </c>
      <c r="K33" s="97">
        <v>181272.44</v>
      </c>
      <c r="L33" s="72">
        <f t="shared" si="5"/>
        <v>0.38843464744132106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66"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181272.44</v>
      </c>
      <c r="K34" s="133">
        <v>181272.44</v>
      </c>
      <c r="L34" s="72">
        <f t="shared" si="5"/>
        <v>0.38843464744132106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66"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30309.249999999996</v>
      </c>
      <c r="K36" s="132">
        <v>806.03</v>
      </c>
      <c r="L36" s="72">
        <f t="shared" si="5"/>
        <v>0.0017271791502179153</v>
      </c>
      <c r="M36" s="21">
        <v>19057.797926947158</v>
      </c>
      <c r="N36" s="72">
        <f t="shared" si="6"/>
        <v>0.001825387672091253</v>
      </c>
      <c r="O36" s="21">
        <v>9619.262073052842</v>
      </c>
      <c r="P36" s="72">
        <f t="shared" si="10"/>
        <v>0.001825387769895993</v>
      </c>
      <c r="Q36" s="21">
        <v>0</v>
      </c>
      <c r="R36" s="72">
        <f t="shared" si="7"/>
        <v>0</v>
      </c>
      <c r="S36" s="21">
        <v>0</v>
      </c>
      <c r="T36" s="72">
        <f t="shared" si="8"/>
        <v>0</v>
      </c>
      <c r="U36" s="21">
        <v>250.65</v>
      </c>
      <c r="V36" s="72">
        <f t="shared" si="0"/>
        <v>0.0004972558776180378</v>
      </c>
      <c r="W36" s="21">
        <v>575.51</v>
      </c>
      <c r="X36" s="72">
        <f t="shared" si="11"/>
        <v>0.0004928021945628893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30309.249999999996</v>
      </c>
      <c r="K37" s="132">
        <v>806.03</v>
      </c>
      <c r="L37" s="72">
        <f t="shared" si="5"/>
        <v>0.0017271791502179153</v>
      </c>
      <c r="M37" s="21">
        <v>19057.797926947158</v>
      </c>
      <c r="N37" s="72">
        <f t="shared" si="6"/>
        <v>0.001825387672091253</v>
      </c>
      <c r="O37" s="21">
        <v>9619.262073052842</v>
      </c>
      <c r="P37" s="72">
        <f t="shared" si="10"/>
        <v>0.001825387769895993</v>
      </c>
      <c r="Q37" s="21">
        <v>0</v>
      </c>
      <c r="R37" s="72">
        <f t="shared" si="7"/>
        <v>0</v>
      </c>
      <c r="S37" s="21">
        <v>0</v>
      </c>
      <c r="T37" s="72">
        <f t="shared" si="8"/>
        <v>0</v>
      </c>
      <c r="U37" s="21">
        <v>250.65</v>
      </c>
      <c r="V37" s="72">
        <f t="shared" si="0"/>
        <v>0.0004972558776180378</v>
      </c>
      <c r="W37" s="21">
        <v>575.51</v>
      </c>
      <c r="X37" s="72">
        <f t="shared" si="11"/>
        <v>0.0004928021945628893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30309.249999999996</v>
      </c>
      <c r="K38" s="130">
        <v>806.03</v>
      </c>
      <c r="L38" s="72">
        <f t="shared" si="5"/>
        <v>0.0017271791502179153</v>
      </c>
      <c r="M38" s="17">
        <v>19057.797926947158</v>
      </c>
      <c r="N38" s="72">
        <f t="shared" si="6"/>
        <v>0.001825387672091253</v>
      </c>
      <c r="O38" s="17">
        <v>9619.262073052842</v>
      </c>
      <c r="P38" s="72">
        <f t="shared" si="10"/>
        <v>0.001825387769895993</v>
      </c>
      <c r="Q38" s="17"/>
      <c r="R38" s="72">
        <f t="shared" si="7"/>
        <v>0</v>
      </c>
      <c r="S38" s="17"/>
      <c r="T38" s="72">
        <f t="shared" si="8"/>
        <v>0</v>
      </c>
      <c r="U38" s="17">
        <v>250.65</v>
      </c>
      <c r="V38" s="72">
        <f t="shared" si="0"/>
        <v>0.0004972558776180378</v>
      </c>
      <c r="W38" s="17">
        <v>575.51</v>
      </c>
      <c r="X38" s="72">
        <f t="shared" si="11"/>
        <v>0.0004928021945628893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66"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0</v>
      </c>
      <c r="K39" s="130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/>
      <c r="T39" s="72">
        <f t="shared" si="8"/>
        <v>0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66"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66"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66"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66"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66"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66"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66"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66"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v>60</v>
      </c>
      <c r="B60" s="171"/>
      <c r="C60" s="171"/>
      <c r="D60" s="171"/>
      <c r="E60" s="171"/>
      <c r="F60" s="172"/>
      <c r="G60" s="171" t="s">
        <v>60</v>
      </c>
      <c r="H60" s="22" t="s">
        <v>78</v>
      </c>
      <c r="I60" s="22"/>
      <c r="J60" s="168">
        <v>0</v>
      </c>
      <c r="K60" s="132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v>64</v>
      </c>
      <c r="B64" s="171"/>
      <c r="C64" s="171"/>
      <c r="D64" s="171"/>
      <c r="E64" s="171"/>
      <c r="F64" s="172"/>
      <c r="G64" s="171" t="s">
        <v>73</v>
      </c>
      <c r="H64" s="171" t="s">
        <v>85</v>
      </c>
      <c r="I64" s="171"/>
      <c r="J64" s="168">
        <v>0</v>
      </c>
      <c r="K64" s="132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v>72</v>
      </c>
      <c r="B72" s="171"/>
      <c r="C72" s="171"/>
      <c r="D72" s="171"/>
      <c r="E72" s="171"/>
      <c r="F72" s="172"/>
      <c r="G72" s="171" t="s">
        <v>64</v>
      </c>
      <c r="H72" s="22" t="s">
        <v>86</v>
      </c>
      <c r="I72" s="171"/>
      <c r="J72" s="168">
        <v>0</v>
      </c>
      <c r="K72" s="132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v>82</v>
      </c>
      <c r="B82" s="171"/>
      <c r="C82" s="171"/>
      <c r="D82" s="171"/>
      <c r="E82" s="171"/>
      <c r="F82" s="175"/>
      <c r="G82" s="171" t="s">
        <v>60</v>
      </c>
      <c r="H82" s="22" t="s">
        <v>89</v>
      </c>
      <c r="I82" s="22"/>
      <c r="J82" s="168">
        <v>0</v>
      </c>
      <c r="K82" s="130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v>83</v>
      </c>
      <c r="B83" s="171"/>
      <c r="C83" s="171"/>
      <c r="D83" s="171"/>
      <c r="E83" s="171"/>
      <c r="F83" s="172"/>
      <c r="G83" s="171" t="s">
        <v>73</v>
      </c>
      <c r="H83" s="22" t="s">
        <v>90</v>
      </c>
      <c r="I83" s="171"/>
      <c r="J83" s="168">
        <v>0</v>
      </c>
      <c r="K83" s="130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v>84</v>
      </c>
      <c r="B84" s="171"/>
      <c r="C84" s="171"/>
      <c r="D84" s="171"/>
      <c r="E84" s="171"/>
      <c r="F84" s="172"/>
      <c r="G84" s="171" t="s">
        <v>62</v>
      </c>
      <c r="H84" s="171" t="s">
        <v>87</v>
      </c>
      <c r="I84" s="171"/>
      <c r="J84" s="168">
        <v>0</v>
      </c>
      <c r="K84" s="130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v>85</v>
      </c>
      <c r="B85" s="171"/>
      <c r="C85" s="171"/>
      <c r="D85" s="171"/>
      <c r="E85" s="171"/>
      <c r="F85" s="172"/>
      <c r="G85" s="171" t="s">
        <v>64</v>
      </c>
      <c r="H85" s="22" t="s">
        <v>86</v>
      </c>
      <c r="I85" s="171"/>
      <c r="J85" s="168">
        <v>0</v>
      </c>
      <c r="K85" s="130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v>87</v>
      </c>
      <c r="B87" s="171"/>
      <c r="C87" s="171"/>
      <c r="D87" s="171"/>
      <c r="E87" s="171"/>
      <c r="F87" s="175"/>
      <c r="G87" s="171" t="s">
        <v>60</v>
      </c>
      <c r="H87" s="22" t="s">
        <v>89</v>
      </c>
      <c r="I87" s="22"/>
      <c r="J87" s="168">
        <v>0</v>
      </c>
      <c r="K87" s="130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v>88</v>
      </c>
      <c r="B88" s="171"/>
      <c r="C88" s="171"/>
      <c r="D88" s="171"/>
      <c r="E88" s="171"/>
      <c r="F88" s="172"/>
      <c r="G88" s="171" t="s">
        <v>73</v>
      </c>
      <c r="H88" s="22" t="s">
        <v>90</v>
      </c>
      <c r="I88" s="171"/>
      <c r="J88" s="168">
        <v>0</v>
      </c>
      <c r="K88" s="130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v>89</v>
      </c>
      <c r="B89" s="171"/>
      <c r="C89" s="171"/>
      <c r="D89" s="171"/>
      <c r="E89" s="171"/>
      <c r="F89" s="172"/>
      <c r="G89" s="171" t="s">
        <v>62</v>
      </c>
      <c r="H89" s="22" t="s">
        <v>86</v>
      </c>
      <c r="I89" s="171"/>
      <c r="J89" s="168">
        <v>0</v>
      </c>
      <c r="K89" s="130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v>91</v>
      </c>
      <c r="B91" s="171"/>
      <c r="C91" s="171"/>
      <c r="D91" s="171"/>
      <c r="E91" s="171"/>
      <c r="F91" s="172"/>
      <c r="G91" s="171" t="s">
        <v>60</v>
      </c>
      <c r="H91" s="22" t="s">
        <v>89</v>
      </c>
      <c r="I91" s="22"/>
      <c r="J91" s="168">
        <v>0</v>
      </c>
      <c r="K91" s="130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v>92</v>
      </c>
      <c r="B92" s="171"/>
      <c r="C92" s="171"/>
      <c r="D92" s="171"/>
      <c r="E92" s="171"/>
      <c r="F92" s="172"/>
      <c r="G92" s="171" t="s">
        <v>73</v>
      </c>
      <c r="H92" s="22" t="s">
        <v>90</v>
      </c>
      <c r="I92" s="171"/>
      <c r="J92" s="168">
        <v>0</v>
      </c>
      <c r="K92" s="130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v>93</v>
      </c>
      <c r="B93" s="171"/>
      <c r="C93" s="171"/>
      <c r="D93" s="171"/>
      <c r="E93" s="171"/>
      <c r="F93" s="172"/>
      <c r="G93" s="171" t="s">
        <v>62</v>
      </c>
      <c r="H93" s="171" t="s">
        <v>87</v>
      </c>
      <c r="I93" s="171"/>
      <c r="J93" s="168">
        <v>0</v>
      </c>
      <c r="K93" s="130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v>94</v>
      </c>
      <c r="B94" s="171"/>
      <c r="C94" s="171"/>
      <c r="D94" s="171"/>
      <c r="E94" s="171"/>
      <c r="F94" s="172"/>
      <c r="G94" s="171" t="s">
        <v>64</v>
      </c>
      <c r="H94" s="22" t="s">
        <v>86</v>
      </c>
      <c r="I94" s="171"/>
      <c r="J94" s="168">
        <v>0</v>
      </c>
      <c r="K94" s="130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4598268.029999999</v>
      </c>
      <c r="K96" s="129">
        <v>51416.520000000004</v>
      </c>
      <c r="L96" s="72">
        <f t="shared" si="17"/>
        <v>0.1101764714970441</v>
      </c>
      <c r="M96" s="15">
        <v>2577834.3351042657</v>
      </c>
      <c r="N96" s="72">
        <f t="shared" si="18"/>
        <v>0.24690927220607034</v>
      </c>
      <c r="O96" s="15">
        <v>1301140.0448957342</v>
      </c>
      <c r="P96" s="72">
        <f t="shared" si="22"/>
        <v>0.24690928543553253</v>
      </c>
      <c r="Q96" s="15">
        <v>0</v>
      </c>
      <c r="R96" s="72">
        <f t="shared" si="19"/>
        <v>0</v>
      </c>
      <c r="S96" s="15">
        <v>19604.59</v>
      </c>
      <c r="T96" s="72">
        <f t="shared" si="20"/>
        <v>0.8507046177238392</v>
      </c>
      <c r="U96" s="15">
        <v>152343.17000000004</v>
      </c>
      <c r="V96" s="72">
        <f t="shared" si="12"/>
        <v>0.30222835307186885</v>
      </c>
      <c r="W96" s="15">
        <v>492013.44000000006</v>
      </c>
      <c r="X96" s="72">
        <f t="shared" si="23"/>
        <v>0.42130510848888203</v>
      </c>
      <c r="Y96" s="15">
        <v>3915.9300000000003</v>
      </c>
      <c r="Z96" s="72">
        <f t="shared" si="13"/>
        <v>0.045288741706842446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3696177.6900000004</v>
      </c>
      <c r="K97" s="129">
        <v>27936.98</v>
      </c>
      <c r="L97" s="72">
        <f t="shared" si="17"/>
        <v>0.05986398691866915</v>
      </c>
      <c r="M97" s="15">
        <v>2022684.9797720152</v>
      </c>
      <c r="N97" s="72">
        <f t="shared" si="18"/>
        <v>0.19373614101445288</v>
      </c>
      <c r="O97" s="15">
        <v>1020933.1102279846</v>
      </c>
      <c r="P97" s="72">
        <f t="shared" si="22"/>
        <v>0.193736151394885</v>
      </c>
      <c r="Q97" s="15">
        <v>0</v>
      </c>
      <c r="R97" s="72">
        <f t="shared" si="19"/>
        <v>0</v>
      </c>
      <c r="S97" s="15">
        <v>415.89</v>
      </c>
      <c r="T97" s="72">
        <f t="shared" si="20"/>
        <v>0.018046770856476338</v>
      </c>
      <c r="U97" s="15">
        <v>145041.89000000004</v>
      </c>
      <c r="V97" s="72">
        <f t="shared" si="12"/>
        <v>0.28774359586406906</v>
      </c>
      <c r="W97" s="15">
        <v>475248.91000000003</v>
      </c>
      <c r="X97" s="72">
        <f t="shared" si="23"/>
        <v>0.40694984589602456</v>
      </c>
      <c r="Y97" s="15">
        <v>3915.9300000000003</v>
      </c>
      <c r="Z97" s="72">
        <f t="shared" si="13"/>
        <v>0.045288741706842446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2508866.9600000004</v>
      </c>
      <c r="K98" s="129">
        <v>7178</v>
      </c>
      <c r="L98" s="72">
        <f t="shared" si="17"/>
        <v>0.015381179286458563</v>
      </c>
      <c r="M98" s="15">
        <v>1286713.9519598347</v>
      </c>
      <c r="N98" s="72">
        <f t="shared" si="18"/>
        <v>0.12324360843884456</v>
      </c>
      <c r="O98" s="15">
        <v>649457.9680401653</v>
      </c>
      <c r="P98" s="72">
        <f t="shared" si="22"/>
        <v>0.12324361504226873</v>
      </c>
      <c r="Q98" s="15">
        <v>0</v>
      </c>
      <c r="R98" s="72">
        <f t="shared" si="19"/>
        <v>0</v>
      </c>
      <c r="S98" s="15">
        <v>74.00999999999999</v>
      </c>
      <c r="T98" s="72">
        <f t="shared" si="20"/>
        <v>0.003211525910908687</v>
      </c>
      <c r="U98" s="15">
        <v>139406.88000000003</v>
      </c>
      <c r="V98" s="72">
        <f t="shared" si="12"/>
        <v>0.2765644941567624</v>
      </c>
      <c r="W98" s="15">
        <v>422120.22000000003</v>
      </c>
      <c r="X98" s="72">
        <f t="shared" si="23"/>
        <v>0.36145639656195316</v>
      </c>
      <c r="Y98" s="15">
        <v>3915.9300000000003</v>
      </c>
      <c r="Z98" s="72">
        <f t="shared" si="13"/>
        <v>0.045288741706842446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v>99</v>
      </c>
      <c r="B99" s="169"/>
      <c r="C99" s="169"/>
      <c r="D99" s="169"/>
      <c r="E99" s="169"/>
      <c r="F99" s="175"/>
      <c r="G99" s="169" t="s">
        <v>60</v>
      </c>
      <c r="H99" s="176" t="s">
        <v>78</v>
      </c>
      <c r="I99" s="176"/>
      <c r="J99" s="168">
        <v>1301216.61</v>
      </c>
      <c r="K99" s="132">
        <v>3561.15</v>
      </c>
      <c r="L99" s="72">
        <f t="shared" si="17"/>
        <v>0.007630912039004167</v>
      </c>
      <c r="M99" s="21">
        <v>666862.2088112318</v>
      </c>
      <c r="N99" s="72">
        <f t="shared" si="18"/>
        <v>0.06387317462456484</v>
      </c>
      <c r="O99" s="21">
        <v>336593.05118876824</v>
      </c>
      <c r="P99" s="72">
        <f t="shared" si="22"/>
        <v>0.06387317804690591</v>
      </c>
      <c r="Q99" s="21">
        <v>0</v>
      </c>
      <c r="R99" s="72">
        <f t="shared" si="19"/>
        <v>0</v>
      </c>
      <c r="S99" s="21">
        <v>55.66</v>
      </c>
      <c r="T99" s="72">
        <f t="shared" si="20"/>
        <v>0.0024152618862475004</v>
      </c>
      <c r="U99" s="21">
        <v>70139.85</v>
      </c>
      <c r="V99" s="72">
        <f t="shared" si="12"/>
        <v>0.13914802580389996</v>
      </c>
      <c r="W99" s="21">
        <v>220984.04</v>
      </c>
      <c r="X99" s="72">
        <f t="shared" si="23"/>
        <v>0.1892259385160524</v>
      </c>
      <c r="Y99" s="21">
        <v>3020.65</v>
      </c>
      <c r="Z99" s="72">
        <f t="shared" si="13"/>
        <v>0.03493459730811675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1019920.24</v>
      </c>
      <c r="K100" s="130">
        <v>2953.94</v>
      </c>
      <c r="L100" s="72">
        <f t="shared" si="17"/>
        <v>0.006329768841103567</v>
      </c>
      <c r="M100" s="17">
        <v>534667.0004577563</v>
      </c>
      <c r="N100" s="72">
        <f t="shared" si="18"/>
        <v>0.051211297079060636</v>
      </c>
      <c r="O100" s="17">
        <v>269868.6395422437</v>
      </c>
      <c r="P100" s="72">
        <f t="shared" si="22"/>
        <v>0.051211299822975065</v>
      </c>
      <c r="Q100" s="17"/>
      <c r="R100" s="72">
        <f t="shared" si="19"/>
        <v>0</v>
      </c>
      <c r="S100" s="17"/>
      <c r="T100" s="72">
        <f t="shared" si="20"/>
        <v>0</v>
      </c>
      <c r="U100" s="17">
        <v>10960</v>
      </c>
      <c r="V100" s="72">
        <f t="shared" si="12"/>
        <v>0.021743165444618764</v>
      </c>
      <c r="W100" s="17">
        <v>198450.01</v>
      </c>
      <c r="X100" s="72">
        <f t="shared" si="23"/>
        <v>0.16993032343317638</v>
      </c>
      <c r="Y100" s="17">
        <v>3020.65</v>
      </c>
      <c r="Z100" s="72">
        <f t="shared" si="13"/>
        <v>0.03493459730811675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280092.17</v>
      </c>
      <c r="K101" s="130">
        <v>607.21</v>
      </c>
      <c r="L101" s="72">
        <f t="shared" si="17"/>
        <v>0.0013011431979005996</v>
      </c>
      <c r="M101" s="17">
        <v>131431.92776505335</v>
      </c>
      <c r="N101" s="72">
        <f t="shared" si="18"/>
        <v>0.012588769257663548</v>
      </c>
      <c r="O101" s="17">
        <v>66339.15223494665</v>
      </c>
      <c r="P101" s="72">
        <f t="shared" si="22"/>
        <v>0.012588769932173033</v>
      </c>
      <c r="Q101" s="17"/>
      <c r="R101" s="72">
        <f t="shared" si="19"/>
        <v>0</v>
      </c>
      <c r="S101" s="17"/>
      <c r="T101" s="72">
        <f t="shared" si="20"/>
        <v>0</v>
      </c>
      <c r="U101" s="17">
        <v>59179.85</v>
      </c>
      <c r="V101" s="72">
        <f t="shared" si="12"/>
        <v>0.11740486035928117</v>
      </c>
      <c r="W101" s="17">
        <v>22534.03</v>
      </c>
      <c r="X101" s="72">
        <f t="shared" si="23"/>
        <v>0.01929561508287603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1204.2</v>
      </c>
      <c r="K102" s="130"/>
      <c r="L102" s="72">
        <f t="shared" si="17"/>
        <v>0</v>
      </c>
      <c r="M102" s="17">
        <v>763.2805884221008</v>
      </c>
      <c r="N102" s="72">
        <f t="shared" si="18"/>
        <v>7.310828784065339E-05</v>
      </c>
      <c r="O102" s="17">
        <v>385.25941157789924</v>
      </c>
      <c r="P102" s="72">
        <f t="shared" si="22"/>
        <v>7.310829175781422E-05</v>
      </c>
      <c r="Q102" s="17"/>
      <c r="R102" s="72">
        <f t="shared" si="19"/>
        <v>0</v>
      </c>
      <c r="S102" s="17">
        <v>55.66</v>
      </c>
      <c r="T102" s="72">
        <f t="shared" si="20"/>
        <v>0.0024152618862475004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v>104</v>
      </c>
      <c r="B104" s="169"/>
      <c r="C104" s="169"/>
      <c r="D104" s="169"/>
      <c r="E104" s="169"/>
      <c r="F104" s="175"/>
      <c r="G104" s="169" t="s">
        <v>73</v>
      </c>
      <c r="H104" s="169" t="s">
        <v>85</v>
      </c>
      <c r="I104" s="169"/>
      <c r="J104" s="168">
        <v>1113486.41</v>
      </c>
      <c r="K104" s="132">
        <v>3043.77</v>
      </c>
      <c r="L104" s="72">
        <f t="shared" si="17"/>
        <v>0.006522258578537752</v>
      </c>
      <c r="M104" s="21">
        <v>570547.1359789426</v>
      </c>
      <c r="N104" s="72">
        <f t="shared" si="18"/>
        <v>0.05464795630403482</v>
      </c>
      <c r="O104" s="21">
        <v>287978.8340210573</v>
      </c>
      <c r="P104" s="72">
        <f t="shared" si="22"/>
        <v>0.054647959232086346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63177.86</v>
      </c>
      <c r="V104" s="72">
        <f t="shared" si="12"/>
        <v>0.12533637430811698</v>
      </c>
      <c r="W104" s="21">
        <v>187843.53</v>
      </c>
      <c r="X104" s="72">
        <f t="shared" si="23"/>
        <v>0.16084812395690767</v>
      </c>
      <c r="Y104" s="21">
        <v>895.28</v>
      </c>
      <c r="Z104" s="72">
        <f t="shared" si="13"/>
        <v>0.010354144398725694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858203.8099999999</v>
      </c>
      <c r="K105" s="130">
        <v>2490.35</v>
      </c>
      <c r="L105" s="72">
        <f t="shared" si="17"/>
        <v>0.005336377798276969</v>
      </c>
      <c r="M105" s="17">
        <v>450756.9750273134</v>
      </c>
      <c r="N105" s="72">
        <f t="shared" si="18"/>
        <v>0.04317425488915376</v>
      </c>
      <c r="O105" s="17">
        <v>227515.76497268656</v>
      </c>
      <c r="P105" s="72">
        <f t="shared" si="22"/>
        <v>0.04317425720244142</v>
      </c>
      <c r="Q105" s="17"/>
      <c r="R105" s="72">
        <f t="shared" si="19"/>
        <v>0</v>
      </c>
      <c r="S105" s="17"/>
      <c r="T105" s="72">
        <f t="shared" si="20"/>
        <v>0</v>
      </c>
      <c r="U105" s="17">
        <v>9239.95</v>
      </c>
      <c r="V105" s="72">
        <f t="shared" si="12"/>
        <v>0.018330817659672004</v>
      </c>
      <c r="W105" s="17">
        <v>167305.49</v>
      </c>
      <c r="X105" s="72">
        <f t="shared" si="23"/>
        <v>0.14326165076961223</v>
      </c>
      <c r="Y105" s="17">
        <v>895.28</v>
      </c>
      <c r="Z105" s="72">
        <f t="shared" si="13"/>
        <v>0.010354144398725694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255282.60000000003</v>
      </c>
      <c r="K106" s="130">
        <v>553.42</v>
      </c>
      <c r="L106" s="72">
        <f t="shared" si="17"/>
        <v>0.0011858807802607827</v>
      </c>
      <c r="M106" s="17">
        <v>119790.16095162927</v>
      </c>
      <c r="N106" s="72">
        <f t="shared" si="18"/>
        <v>0.011473701414881068</v>
      </c>
      <c r="O106" s="17">
        <v>60463.069048370744</v>
      </c>
      <c r="P106" s="72">
        <f t="shared" si="22"/>
        <v>0.011473702029644933</v>
      </c>
      <c r="Q106" s="17"/>
      <c r="R106" s="72">
        <f t="shared" si="19"/>
        <v>0</v>
      </c>
      <c r="S106" s="17"/>
      <c r="T106" s="72">
        <f t="shared" si="20"/>
        <v>0</v>
      </c>
      <c r="U106" s="17">
        <v>53937.91</v>
      </c>
      <c r="V106" s="72">
        <f t="shared" si="12"/>
        <v>0.10700555664844498</v>
      </c>
      <c r="W106" s="17">
        <v>20538.04</v>
      </c>
      <c r="X106" s="72">
        <f t="shared" si="23"/>
        <v>0.01758647318729545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>
        <v>0</v>
      </c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v>109</v>
      </c>
      <c r="B109" s="171"/>
      <c r="C109" s="171"/>
      <c r="D109" s="171"/>
      <c r="E109" s="171"/>
      <c r="F109" s="172"/>
      <c r="G109" s="169" t="s">
        <v>62</v>
      </c>
      <c r="H109" s="176" t="s">
        <v>86</v>
      </c>
      <c r="I109" s="171"/>
      <c r="J109" s="168">
        <v>94163.94</v>
      </c>
      <c r="K109" s="132">
        <v>573.08</v>
      </c>
      <c r="L109" s="72">
        <f t="shared" si="17"/>
        <v>0.0012280086689166446</v>
      </c>
      <c r="M109" s="21">
        <v>49304.607169660325</v>
      </c>
      <c r="N109" s="72">
        <f t="shared" si="18"/>
        <v>0.004722477510244907</v>
      </c>
      <c r="O109" s="21">
        <v>24886.082830339674</v>
      </c>
      <c r="P109" s="72">
        <f t="shared" si="22"/>
        <v>0.004722477763276463</v>
      </c>
      <c r="Q109" s="21">
        <v>0</v>
      </c>
      <c r="R109" s="72">
        <f t="shared" si="19"/>
        <v>0</v>
      </c>
      <c r="S109" s="21">
        <v>18.35</v>
      </c>
      <c r="T109" s="72">
        <f t="shared" si="20"/>
        <v>0.0007962640246611865</v>
      </c>
      <c r="U109" s="21">
        <v>6089.17</v>
      </c>
      <c r="V109" s="72">
        <f t="shared" si="12"/>
        <v>0.012080094044745368</v>
      </c>
      <c r="W109" s="21">
        <v>13292.650000000001</v>
      </c>
      <c r="X109" s="72">
        <f t="shared" si="23"/>
        <v>0.011382334088993052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67592.35</v>
      </c>
      <c r="K110" s="130">
        <v>515.57</v>
      </c>
      <c r="L110" s="72">
        <f t="shared" si="17"/>
        <v>0.0011047749518973869</v>
      </c>
      <c r="M110" s="17">
        <v>36818.90139717246</v>
      </c>
      <c r="N110" s="72">
        <f t="shared" si="18"/>
        <v>0.003526575786350995</v>
      </c>
      <c r="O110" s="17">
        <v>18584.028602827537</v>
      </c>
      <c r="P110" s="72">
        <f t="shared" si="22"/>
        <v>0.0035265759753058297</v>
      </c>
      <c r="Q110" s="17"/>
      <c r="R110" s="72">
        <f t="shared" si="19"/>
        <v>0</v>
      </c>
      <c r="S110" s="17">
        <v>18.35</v>
      </c>
      <c r="T110" s="72">
        <f t="shared" si="20"/>
        <v>0.0007962640246611865</v>
      </c>
      <c r="U110" s="17">
        <v>504.23</v>
      </c>
      <c r="V110" s="72">
        <f t="shared" si="12"/>
        <v>0.0010003244810346825</v>
      </c>
      <c r="W110" s="17">
        <v>11151.27</v>
      </c>
      <c r="X110" s="72">
        <f t="shared" si="23"/>
        <v>0.009548696509466926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26571.589999999997</v>
      </c>
      <c r="K111" s="130">
        <v>57.51</v>
      </c>
      <c r="L111" s="72">
        <f t="shared" si="17"/>
        <v>0.00012323371701925773</v>
      </c>
      <c r="M111" s="17">
        <v>12485.70577248786</v>
      </c>
      <c r="N111" s="72">
        <f t="shared" si="18"/>
        <v>0.0011959017238939123</v>
      </c>
      <c r="O111" s="17">
        <v>6302.054227512138</v>
      </c>
      <c r="P111" s="72">
        <f t="shared" si="22"/>
        <v>0.0011959017879706335</v>
      </c>
      <c r="Q111" s="17"/>
      <c r="R111" s="72">
        <f t="shared" si="19"/>
        <v>0</v>
      </c>
      <c r="S111" s="17"/>
      <c r="T111" s="72">
        <f t="shared" si="20"/>
        <v>0</v>
      </c>
      <c r="U111" s="17">
        <v>5584.94</v>
      </c>
      <c r="V111" s="72">
        <f t="shared" si="12"/>
        <v>0.011079769563710685</v>
      </c>
      <c r="W111" s="17">
        <v>2141.38</v>
      </c>
      <c r="X111" s="72">
        <f t="shared" si="23"/>
        <v>0.0018336375795261245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1187310.7299999997</v>
      </c>
      <c r="K114" s="129">
        <v>20758.98</v>
      </c>
      <c r="L114" s="72">
        <f t="shared" si="17"/>
        <v>0.04448280763221058</v>
      </c>
      <c r="M114" s="15">
        <v>735971.0278121806</v>
      </c>
      <c r="N114" s="72">
        <f t="shared" si="18"/>
        <v>0.07049253257560832</v>
      </c>
      <c r="O114" s="15">
        <v>371475.1421878194</v>
      </c>
      <c r="P114" s="72">
        <f t="shared" si="22"/>
        <v>0.07049253635261629</v>
      </c>
      <c r="Q114" s="15">
        <v>0</v>
      </c>
      <c r="R114" s="72">
        <f t="shared" si="19"/>
        <v>0</v>
      </c>
      <c r="S114" s="15">
        <v>341.88</v>
      </c>
      <c r="T114" s="72">
        <f t="shared" si="20"/>
        <v>0.014835244945567653</v>
      </c>
      <c r="U114" s="15">
        <v>5635.009999999999</v>
      </c>
      <c r="V114" s="72">
        <f t="shared" si="12"/>
        <v>0.011179101707306675</v>
      </c>
      <c r="W114" s="15">
        <v>53128.689999999995</v>
      </c>
      <c r="X114" s="72">
        <f t="shared" si="23"/>
        <v>0.045493449334071394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v>115</v>
      </c>
      <c r="B115" s="171"/>
      <c r="C115" s="171"/>
      <c r="D115" s="171"/>
      <c r="E115" s="171"/>
      <c r="F115" s="172"/>
      <c r="G115" s="169" t="s">
        <v>60</v>
      </c>
      <c r="H115" s="176" t="s">
        <v>78</v>
      </c>
      <c r="I115" s="176"/>
      <c r="J115" s="168">
        <v>869960.97</v>
      </c>
      <c r="K115" s="132">
        <v>13194.59</v>
      </c>
      <c r="L115" s="72">
        <f t="shared" si="17"/>
        <v>0.028273663193272958</v>
      </c>
      <c r="M115" s="21">
        <v>534751.4601456928</v>
      </c>
      <c r="N115" s="72">
        <f t="shared" si="18"/>
        <v>0.051219386768842155</v>
      </c>
      <c r="O115" s="21">
        <v>269911.2698543072</v>
      </c>
      <c r="P115" s="72">
        <f t="shared" si="22"/>
        <v>0.051219389513190036</v>
      </c>
      <c r="Q115" s="21">
        <v>0</v>
      </c>
      <c r="R115" s="72">
        <f t="shared" si="19"/>
        <v>0</v>
      </c>
      <c r="S115" s="21">
        <v>317.31</v>
      </c>
      <c r="T115" s="72">
        <f t="shared" si="20"/>
        <v>0.013769075622083982</v>
      </c>
      <c r="U115" s="21">
        <v>5264.07</v>
      </c>
      <c r="V115" s="72">
        <f t="shared" si="12"/>
        <v>0.010443206653472106</v>
      </c>
      <c r="W115" s="21">
        <v>46522.27</v>
      </c>
      <c r="X115" s="72">
        <f t="shared" si="23"/>
        <v>0.03983645245442697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799900.94</v>
      </c>
      <c r="K116" s="130">
        <v>10710.51</v>
      </c>
      <c r="L116" s="72">
        <f t="shared" si="17"/>
        <v>0.022950720891530694</v>
      </c>
      <c r="M116" s="17">
        <v>495626.82721113536</v>
      </c>
      <c r="N116" s="72">
        <f t="shared" si="18"/>
        <v>0.047471964170093</v>
      </c>
      <c r="O116" s="17">
        <v>250163.44278886463</v>
      </c>
      <c r="P116" s="72">
        <f t="shared" si="22"/>
        <v>0.04747196671365302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1631.07</v>
      </c>
      <c r="V116" s="72">
        <f t="shared" si="12"/>
        <v>0.003235823436291453</v>
      </c>
      <c r="W116" s="17">
        <v>41769.09</v>
      </c>
      <c r="X116" s="72">
        <f t="shared" si="23"/>
        <v>0.03576636238622236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12110</v>
      </c>
      <c r="K117" s="130"/>
      <c r="L117" s="72">
        <f t="shared" si="17"/>
        <v>0</v>
      </c>
      <c r="M117" s="17">
        <v>4023.9468916152855</v>
      </c>
      <c r="N117" s="72">
        <f t="shared" si="18"/>
        <v>0.0003854203448509902</v>
      </c>
      <c r="O117" s="17">
        <v>2031.0531083847143</v>
      </c>
      <c r="P117" s="72">
        <f t="shared" si="22"/>
        <v>0.0003854203655019112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3633</v>
      </c>
      <c r="V117" s="72">
        <f t="shared" si="12"/>
        <v>0.007207383217180654</v>
      </c>
      <c r="W117" s="17">
        <v>2422</v>
      </c>
      <c r="X117" s="72">
        <f t="shared" si="23"/>
        <v>0.0020739290633200427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57950.03</v>
      </c>
      <c r="K118" s="130">
        <v>2484.08</v>
      </c>
      <c r="L118" s="72">
        <f t="shared" si="17"/>
        <v>0.005322942301742266</v>
      </c>
      <c r="M118" s="17">
        <v>35100.68604294214</v>
      </c>
      <c r="N118" s="72">
        <f t="shared" si="18"/>
        <v>0.0033620022538981636</v>
      </c>
      <c r="O118" s="17">
        <v>17716.773957057856</v>
      </c>
      <c r="P118" s="72">
        <f t="shared" si="22"/>
        <v>0.0033620024340351076</v>
      </c>
      <c r="Q118" s="17"/>
      <c r="R118" s="72">
        <f t="shared" si="19"/>
        <v>0</v>
      </c>
      <c r="S118" s="17">
        <v>317.31</v>
      </c>
      <c r="T118" s="72">
        <f t="shared" si="20"/>
        <v>0.013769075622083982</v>
      </c>
      <c r="U118" s="17"/>
      <c r="V118" s="72">
        <f t="shared" si="12"/>
        <v>0</v>
      </c>
      <c r="W118" s="17">
        <v>2331.18</v>
      </c>
      <c r="X118" s="72">
        <f t="shared" si="23"/>
        <v>0.001996161004884565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v>120</v>
      </c>
      <c r="B120" s="171"/>
      <c r="C120" s="171"/>
      <c r="D120" s="171"/>
      <c r="E120" s="171"/>
      <c r="F120" s="172"/>
      <c r="G120" s="169" t="s">
        <v>73</v>
      </c>
      <c r="H120" s="169" t="s">
        <v>85</v>
      </c>
      <c r="I120" s="171"/>
      <c r="J120" s="168">
        <v>302684.64</v>
      </c>
      <c r="K120" s="132">
        <v>6949.07</v>
      </c>
      <c r="L120" s="72">
        <f t="shared" si="17"/>
        <v>0.014890622951260882</v>
      </c>
      <c r="M120" s="21">
        <v>192090.58456114255</v>
      </c>
      <c r="N120" s="72">
        <f t="shared" si="18"/>
        <v>0.018398756578634816</v>
      </c>
      <c r="O120" s="21">
        <v>96956.09543885745</v>
      </c>
      <c r="P120" s="72">
        <f t="shared" si="22"/>
        <v>0.018398757564444916</v>
      </c>
      <c r="Q120" s="21">
        <v>0</v>
      </c>
      <c r="R120" s="72">
        <f t="shared" si="19"/>
        <v>0</v>
      </c>
      <c r="S120" s="21">
        <v>24.57</v>
      </c>
      <c r="T120" s="72">
        <f t="shared" si="20"/>
        <v>0.0010661693234836702</v>
      </c>
      <c r="U120" s="21">
        <v>370.94</v>
      </c>
      <c r="V120" s="72">
        <f t="shared" si="12"/>
        <v>0.0007358950538345697</v>
      </c>
      <c r="W120" s="21">
        <v>6293.38</v>
      </c>
      <c r="X120" s="72">
        <f t="shared" si="23"/>
        <v>0.005388944545217627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302684.64</v>
      </c>
      <c r="K121" s="130">
        <v>6949.07</v>
      </c>
      <c r="L121" s="72">
        <f t="shared" si="17"/>
        <v>0.014890622951260882</v>
      </c>
      <c r="M121" s="17">
        <v>192090.58456114255</v>
      </c>
      <c r="N121" s="72">
        <f t="shared" si="18"/>
        <v>0.018398756578634816</v>
      </c>
      <c r="O121" s="17">
        <v>96956.09543885745</v>
      </c>
      <c r="P121" s="72">
        <f t="shared" si="22"/>
        <v>0.018398757564444916</v>
      </c>
      <c r="Q121" s="17"/>
      <c r="R121" s="72">
        <f t="shared" si="19"/>
        <v>0</v>
      </c>
      <c r="S121" s="17">
        <v>24.57</v>
      </c>
      <c r="T121" s="72">
        <f t="shared" si="20"/>
        <v>0.0010661693234836702</v>
      </c>
      <c r="U121" s="17">
        <v>370.94</v>
      </c>
      <c r="V121" s="72">
        <f t="shared" si="12"/>
        <v>0.0007358950538345697</v>
      </c>
      <c r="W121" s="17">
        <v>6293.38</v>
      </c>
      <c r="X121" s="72">
        <f t="shared" si="23"/>
        <v>0.005388944545217627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0</v>
      </c>
      <c r="K123" s="130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v>125</v>
      </c>
      <c r="B125" s="171"/>
      <c r="C125" s="171"/>
      <c r="D125" s="171"/>
      <c r="E125" s="171"/>
      <c r="F125" s="172"/>
      <c r="G125" s="169" t="s">
        <v>62</v>
      </c>
      <c r="H125" s="169" t="s">
        <v>87</v>
      </c>
      <c r="I125" s="171"/>
      <c r="J125" s="168">
        <v>0</v>
      </c>
      <c r="K125" s="132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v>130</v>
      </c>
      <c r="B130" s="171"/>
      <c r="C130" s="171"/>
      <c r="D130" s="171"/>
      <c r="E130" s="171"/>
      <c r="F130" s="172"/>
      <c r="G130" s="169" t="s">
        <v>64</v>
      </c>
      <c r="H130" s="176" t="s">
        <v>86</v>
      </c>
      <c r="I130" s="171"/>
      <c r="J130" s="168">
        <v>14665.119999999999</v>
      </c>
      <c r="K130" s="132">
        <v>615.32</v>
      </c>
      <c r="L130" s="72">
        <f t="shared" si="17"/>
        <v>0.0013185214876767462</v>
      </c>
      <c r="M130" s="21">
        <v>9128.9831053452</v>
      </c>
      <c r="N130" s="72">
        <f t="shared" si="18"/>
        <v>0.000874389228131344</v>
      </c>
      <c r="O130" s="21">
        <v>4607.776894654799</v>
      </c>
      <c r="P130" s="72">
        <f t="shared" si="22"/>
        <v>0.0008743892749813434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313.04</v>
      </c>
      <c r="X130" s="72">
        <f t="shared" si="23"/>
        <v>0.0002680523344267986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8278.1</v>
      </c>
      <c r="K131" s="130">
        <v>295.97</v>
      </c>
      <c r="L131" s="72">
        <f t="shared" si="17"/>
        <v>0.0006342111498207219</v>
      </c>
      <c r="M131" s="17">
        <v>5096.616163008732</v>
      </c>
      <c r="N131" s="72">
        <f t="shared" si="18"/>
        <v>0.00048816239677841133</v>
      </c>
      <c r="O131" s="17">
        <v>2572.4738369912684</v>
      </c>
      <c r="P131" s="72">
        <f t="shared" si="22"/>
        <v>0.00048816242293427787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313.04</v>
      </c>
      <c r="X131" s="72">
        <f t="shared" si="23"/>
        <v>0.0002680523344267986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7"/>
        <v>0</v>
      </c>
      <c r="M132" s="17"/>
      <c r="N132" s="72">
        <f t="shared" si="18"/>
        <v>0</v>
      </c>
      <c r="O132" s="17"/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/>
      <c r="V132" s="72">
        <f t="shared" si="12"/>
        <v>0</v>
      </c>
      <c r="W132" s="17"/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6387.02</v>
      </c>
      <c r="K133" s="130">
        <v>319.35</v>
      </c>
      <c r="L133" s="72">
        <f t="shared" si="17"/>
        <v>0.0006843103378560243</v>
      </c>
      <c r="M133" s="17">
        <v>4032.366942336469</v>
      </c>
      <c r="N133" s="72">
        <f t="shared" si="18"/>
        <v>0.00038622683135293277</v>
      </c>
      <c r="O133" s="17">
        <v>2035.303057663531</v>
      </c>
      <c r="P133" s="72">
        <f t="shared" si="22"/>
        <v>0.00038622685204706554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902090.3400000001</v>
      </c>
      <c r="K135" s="129">
        <v>23479.54</v>
      </c>
      <c r="L135" s="72">
        <f t="shared" si="17"/>
        <v>0.050312484578374936</v>
      </c>
      <c r="M135" s="15">
        <v>555149.3553322506</v>
      </c>
      <c r="N135" s="72">
        <f t="shared" si="18"/>
        <v>0.05317313119161748</v>
      </c>
      <c r="O135" s="15">
        <v>280206.93466774945</v>
      </c>
      <c r="P135" s="72">
        <f t="shared" si="22"/>
        <v>0.05317313404064749</v>
      </c>
      <c r="Q135" s="15">
        <v>0</v>
      </c>
      <c r="R135" s="72">
        <f t="shared" si="19"/>
        <v>0</v>
      </c>
      <c r="S135" s="15">
        <v>19188.7</v>
      </c>
      <c r="T135" s="72">
        <f t="shared" si="20"/>
        <v>0.8326578468673629</v>
      </c>
      <c r="U135" s="15">
        <v>7301.28</v>
      </c>
      <c r="V135" s="72">
        <f t="shared" si="12"/>
        <v>0.014484757207799825</v>
      </c>
      <c r="W135" s="15">
        <v>16764.53</v>
      </c>
      <c r="X135" s="72">
        <f t="shared" si="23"/>
        <v>0.014355262592857455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62795.590000000004</v>
      </c>
      <c r="K136" s="130">
        <v>1669.96</v>
      </c>
      <c r="L136" s="72">
        <f t="shared" si="17"/>
        <v>0.0035784277181964814</v>
      </c>
      <c r="M136" s="17">
        <v>39484.50204789824</v>
      </c>
      <c r="N136" s="72">
        <f t="shared" si="18"/>
        <v>0.0037818914626534085</v>
      </c>
      <c r="O136" s="17">
        <v>19929.46795210176</v>
      </c>
      <c r="P136" s="72">
        <f t="shared" si="22"/>
        <v>0.003781891665288123</v>
      </c>
      <c r="Q136" s="17">
        <v>0</v>
      </c>
      <c r="R136" s="72">
        <f t="shared" si="19"/>
        <v>0</v>
      </c>
      <c r="S136" s="17">
        <v>0</v>
      </c>
      <c r="T136" s="72">
        <f t="shared" si="20"/>
        <v>0</v>
      </c>
      <c r="U136" s="17">
        <v>519.3</v>
      </c>
      <c r="V136" s="72">
        <f t="shared" si="12"/>
        <v>0.001030221333521033</v>
      </c>
      <c r="W136" s="17">
        <v>1192.36</v>
      </c>
      <c r="X136" s="72">
        <f t="shared" si="23"/>
        <v>0.0010210033269778226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v>137</v>
      </c>
      <c r="B137" s="171"/>
      <c r="C137" s="171"/>
      <c r="D137" s="171"/>
      <c r="E137" s="171"/>
      <c r="F137" s="175"/>
      <c r="G137" s="171" t="s">
        <v>60</v>
      </c>
      <c r="H137" s="22" t="s">
        <v>89</v>
      </c>
      <c r="I137" s="22"/>
      <c r="J137" s="168">
        <v>0</v>
      </c>
      <c r="K137" s="130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v>138</v>
      </c>
      <c r="B138" s="171"/>
      <c r="C138" s="171"/>
      <c r="D138" s="171"/>
      <c r="E138" s="171"/>
      <c r="F138" s="175"/>
      <c r="G138" s="171" t="s">
        <v>73</v>
      </c>
      <c r="H138" s="22" t="s">
        <v>90</v>
      </c>
      <c r="I138" s="171"/>
      <c r="J138" s="168">
        <v>62795.590000000004</v>
      </c>
      <c r="K138" s="130">
        <v>1669.96</v>
      </c>
      <c r="L138" s="72">
        <f t="shared" si="17"/>
        <v>0.0035784277181964814</v>
      </c>
      <c r="M138" s="17">
        <v>39484.50204789824</v>
      </c>
      <c r="N138" s="72">
        <f t="shared" si="18"/>
        <v>0.0037818914626534085</v>
      </c>
      <c r="O138" s="17">
        <v>19929.46795210176</v>
      </c>
      <c r="P138" s="72">
        <f t="shared" si="22"/>
        <v>0.003781891665288123</v>
      </c>
      <c r="Q138" s="17"/>
      <c r="R138" s="72">
        <f t="shared" si="19"/>
        <v>0</v>
      </c>
      <c r="S138" s="17"/>
      <c r="T138" s="72">
        <f t="shared" si="20"/>
        <v>0</v>
      </c>
      <c r="U138" s="17">
        <v>519.3</v>
      </c>
      <c r="V138" s="72">
        <f t="shared" si="12"/>
        <v>0.001030221333521033</v>
      </c>
      <c r="W138" s="17">
        <v>1192.36</v>
      </c>
      <c r="X138" s="72">
        <f t="shared" si="23"/>
        <v>0.0010210033269778226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v>139</v>
      </c>
      <c r="B139" s="171"/>
      <c r="C139" s="171"/>
      <c r="D139" s="171"/>
      <c r="E139" s="171"/>
      <c r="F139" s="172"/>
      <c r="G139" s="171" t="s">
        <v>62</v>
      </c>
      <c r="H139" s="22" t="s">
        <v>86</v>
      </c>
      <c r="I139" s="171"/>
      <c r="J139" s="168">
        <v>0</v>
      </c>
      <c r="K139" s="130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v>141</v>
      </c>
      <c r="B141" s="171"/>
      <c r="C141" s="171"/>
      <c r="D141" s="171"/>
      <c r="E141" s="171"/>
      <c r="F141" s="175"/>
      <c r="G141" s="171" t="s">
        <v>60</v>
      </c>
      <c r="H141" s="22" t="s">
        <v>89</v>
      </c>
      <c r="I141" s="22"/>
      <c r="J141" s="168">
        <v>0</v>
      </c>
      <c r="K141" s="130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v>142</v>
      </c>
      <c r="B142" s="171"/>
      <c r="C142" s="171"/>
      <c r="D142" s="171"/>
      <c r="E142" s="171"/>
      <c r="F142" s="172"/>
      <c r="G142" s="171" t="s">
        <v>73</v>
      </c>
      <c r="H142" s="22" t="s">
        <v>90</v>
      </c>
      <c r="I142" s="171"/>
      <c r="J142" s="168">
        <v>0</v>
      </c>
      <c r="K142" s="130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v>143</v>
      </c>
      <c r="B143" s="171"/>
      <c r="C143" s="171"/>
      <c r="D143" s="171"/>
      <c r="E143" s="171"/>
      <c r="F143" s="172"/>
      <c r="G143" s="171" t="s">
        <v>62</v>
      </c>
      <c r="H143" s="171" t="s">
        <v>87</v>
      </c>
      <c r="I143" s="171"/>
      <c r="J143" s="168">
        <v>0</v>
      </c>
      <c r="K143" s="130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v>144</v>
      </c>
      <c r="B144" s="171"/>
      <c r="C144" s="171"/>
      <c r="D144" s="171"/>
      <c r="E144" s="171"/>
      <c r="F144" s="172"/>
      <c r="G144" s="171" t="s">
        <v>64</v>
      </c>
      <c r="H144" s="22" t="s">
        <v>86</v>
      </c>
      <c r="I144" s="171"/>
      <c r="J144" s="168">
        <v>0</v>
      </c>
      <c r="K144" s="130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839294.7499999999</v>
      </c>
      <c r="K145" s="130">
        <v>21809.58</v>
      </c>
      <c r="L145" s="72">
        <f t="shared" si="29"/>
        <v>0.04673405686017846</v>
      </c>
      <c r="M145" s="17">
        <v>515664.85328435234</v>
      </c>
      <c r="N145" s="72">
        <f t="shared" si="30"/>
        <v>0.049391239728964066</v>
      </c>
      <c r="O145" s="17">
        <v>260277.46671564766</v>
      </c>
      <c r="P145" s="72">
        <f t="shared" si="34"/>
        <v>0.04939124237535936</v>
      </c>
      <c r="Q145" s="17">
        <v>0</v>
      </c>
      <c r="R145" s="72">
        <f t="shared" si="31"/>
        <v>0</v>
      </c>
      <c r="S145" s="17">
        <v>19188.7</v>
      </c>
      <c r="T145" s="72">
        <f t="shared" si="32"/>
        <v>0.8326578468673629</v>
      </c>
      <c r="U145" s="17">
        <v>6781.98</v>
      </c>
      <c r="V145" s="72">
        <f t="shared" si="24"/>
        <v>0.013454535874278792</v>
      </c>
      <c r="W145" s="17">
        <v>15572.169999999998</v>
      </c>
      <c r="X145" s="72">
        <f t="shared" si="35"/>
        <v>0.013334259265879632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v>146</v>
      </c>
      <c r="B146" s="171"/>
      <c r="C146" s="171"/>
      <c r="D146" s="171"/>
      <c r="E146" s="171"/>
      <c r="F146" s="175"/>
      <c r="G146" s="171" t="s">
        <v>60</v>
      </c>
      <c r="H146" s="22" t="s">
        <v>89</v>
      </c>
      <c r="I146" s="22"/>
      <c r="J146" s="168">
        <v>7253.3099999999995</v>
      </c>
      <c r="K146" s="130">
        <v>192.89</v>
      </c>
      <c r="L146" s="72">
        <f t="shared" si="29"/>
        <v>0.00041332901540331457</v>
      </c>
      <c r="M146" s="17">
        <v>4560.723463675828</v>
      </c>
      <c r="N146" s="72">
        <f t="shared" si="30"/>
        <v>0.00043683370021673645</v>
      </c>
      <c r="O146" s="17">
        <v>2301.9865363241724</v>
      </c>
      <c r="P146" s="72">
        <f t="shared" si="34"/>
        <v>0.00043683372362239825</v>
      </c>
      <c r="Q146" s="17"/>
      <c r="R146" s="72">
        <f t="shared" si="31"/>
        <v>0</v>
      </c>
      <c r="S146" s="17"/>
      <c r="T146" s="72">
        <f t="shared" si="32"/>
        <v>0</v>
      </c>
      <c r="U146" s="17">
        <v>59.98</v>
      </c>
      <c r="V146" s="72">
        <f t="shared" si="24"/>
        <v>0.00011899225030732057</v>
      </c>
      <c r="W146" s="17">
        <v>137.73</v>
      </c>
      <c r="X146" s="72">
        <f t="shared" si="35"/>
        <v>0.0001179365193604746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v>147</v>
      </c>
      <c r="B147" s="171"/>
      <c r="C147" s="171"/>
      <c r="D147" s="171"/>
      <c r="E147" s="171"/>
      <c r="F147" s="172"/>
      <c r="G147" s="171" t="s">
        <v>73</v>
      </c>
      <c r="H147" s="22" t="s">
        <v>90</v>
      </c>
      <c r="I147" s="171"/>
      <c r="J147" s="168">
        <v>524117.7</v>
      </c>
      <c r="K147" s="130">
        <v>13658.84</v>
      </c>
      <c r="L147" s="72">
        <f t="shared" si="29"/>
        <v>0.029268468498892683</v>
      </c>
      <c r="M147" s="17">
        <v>322949.0583587682</v>
      </c>
      <c r="N147" s="72">
        <f t="shared" si="30"/>
        <v>0.03093259945882984</v>
      </c>
      <c r="O147" s="17">
        <v>163005.8016412318</v>
      </c>
      <c r="P147" s="72">
        <f t="shared" si="34"/>
        <v>0.03093260111620645</v>
      </c>
      <c r="Q147" s="17"/>
      <c r="R147" s="72">
        <f t="shared" si="31"/>
        <v>0</v>
      </c>
      <c r="S147" s="17">
        <v>10504.11</v>
      </c>
      <c r="T147" s="72">
        <f t="shared" si="32"/>
        <v>0.4558062618029327</v>
      </c>
      <c r="U147" s="17">
        <v>4247.4</v>
      </c>
      <c r="V147" s="72">
        <f t="shared" si="24"/>
        <v>0.008426270155973881</v>
      </c>
      <c r="W147" s="17">
        <v>9752.49</v>
      </c>
      <c r="X147" s="72">
        <f t="shared" si="35"/>
        <v>0.008350938253814237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v>148</v>
      </c>
      <c r="B148" s="171"/>
      <c r="C148" s="171"/>
      <c r="D148" s="171"/>
      <c r="E148" s="171"/>
      <c r="F148" s="172"/>
      <c r="G148" s="171" t="s">
        <v>62</v>
      </c>
      <c r="H148" s="22" t="s">
        <v>86</v>
      </c>
      <c r="I148" s="171"/>
      <c r="J148" s="168">
        <v>307923.74</v>
      </c>
      <c r="K148" s="130">
        <v>7957.85</v>
      </c>
      <c r="L148" s="72">
        <f t="shared" si="29"/>
        <v>0.017052259345882458</v>
      </c>
      <c r="M148" s="17">
        <v>188155.07146190832</v>
      </c>
      <c r="N148" s="72">
        <f t="shared" si="30"/>
        <v>0.01802180656991749</v>
      </c>
      <c r="O148" s="17">
        <v>94969.67853809168</v>
      </c>
      <c r="P148" s="72">
        <f t="shared" si="34"/>
        <v>0.01802180753553051</v>
      </c>
      <c r="Q148" s="17"/>
      <c r="R148" s="72">
        <f t="shared" si="31"/>
        <v>0</v>
      </c>
      <c r="S148" s="17">
        <v>8684.59</v>
      </c>
      <c r="T148" s="72">
        <f t="shared" si="32"/>
        <v>0.3768515850644302</v>
      </c>
      <c r="U148" s="17">
        <v>2474.6</v>
      </c>
      <c r="V148" s="72">
        <f t="shared" si="24"/>
        <v>0.004909273467997591</v>
      </c>
      <c r="W148" s="17">
        <v>5681.95</v>
      </c>
      <c r="X148" s="72">
        <f t="shared" si="35"/>
        <v>0.004865384492704921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v>150</v>
      </c>
      <c r="B150" s="171"/>
      <c r="C150" s="171"/>
      <c r="D150" s="171"/>
      <c r="E150" s="171"/>
      <c r="F150" s="172"/>
      <c r="G150" s="171" t="s">
        <v>60</v>
      </c>
      <c r="H150" s="22" t="s">
        <v>89</v>
      </c>
      <c r="I150" s="22"/>
      <c r="J150" s="168">
        <v>0</v>
      </c>
      <c r="K150" s="130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v>151</v>
      </c>
      <c r="B151" s="171"/>
      <c r="C151" s="171"/>
      <c r="D151" s="171"/>
      <c r="E151" s="171"/>
      <c r="F151" s="172"/>
      <c r="G151" s="171" t="s">
        <v>73</v>
      </c>
      <c r="H151" s="22" t="s">
        <v>90</v>
      </c>
      <c r="I151" s="171"/>
      <c r="J151" s="168">
        <v>0</v>
      </c>
      <c r="K151" s="130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v>152</v>
      </c>
      <c r="B152" s="171"/>
      <c r="C152" s="171"/>
      <c r="D152" s="171"/>
      <c r="E152" s="171"/>
      <c r="F152" s="172"/>
      <c r="G152" s="171" t="s">
        <v>62</v>
      </c>
      <c r="H152" s="171" t="s">
        <v>87</v>
      </c>
      <c r="I152" s="171"/>
      <c r="J152" s="168">
        <v>0</v>
      </c>
      <c r="K152" s="130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v>153</v>
      </c>
      <c r="B153" s="171"/>
      <c r="C153" s="171"/>
      <c r="D153" s="171"/>
      <c r="E153" s="171"/>
      <c r="F153" s="172"/>
      <c r="G153" s="171" t="s">
        <v>64</v>
      </c>
      <c r="H153" s="22" t="s">
        <v>86</v>
      </c>
      <c r="I153" s="171"/>
      <c r="J153" s="168">
        <v>0</v>
      </c>
      <c r="K153" s="130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3879835.91</v>
      </c>
      <c r="K155" s="129">
        <v>96860.45000000001</v>
      </c>
      <c r="L155" s="72">
        <f t="shared" si="29"/>
        <v>0.20755474327348225</v>
      </c>
      <c r="M155" s="15">
        <v>2460848.3966170903</v>
      </c>
      <c r="N155" s="72">
        <f t="shared" si="30"/>
        <v>0.23570416389601895</v>
      </c>
      <c r="O155" s="15">
        <v>1242092.38338291</v>
      </c>
      <c r="P155" s="72">
        <f t="shared" si="34"/>
        <v>0.23570417652510856</v>
      </c>
      <c r="Q155" s="15">
        <v>62865.58</v>
      </c>
      <c r="R155" s="72">
        <f t="shared" si="31"/>
        <v>0.6274785874221374</v>
      </c>
      <c r="S155" s="15">
        <v>2.01</v>
      </c>
      <c r="T155" s="72">
        <f t="shared" si="32"/>
        <v>8.722020106642968E-05</v>
      </c>
      <c r="U155" s="15">
        <v>5147.52</v>
      </c>
      <c r="V155" s="72">
        <f t="shared" si="24"/>
        <v>0.010211987134077007</v>
      </c>
      <c r="W155" s="15">
        <v>12019.570000000002</v>
      </c>
      <c r="X155" s="72">
        <f t="shared" si="35"/>
        <v>0.010292211210408625</v>
      </c>
      <c r="Y155" s="15">
        <v>0</v>
      </c>
      <c r="Z155" s="72">
        <f t="shared" si="25"/>
        <v>0</v>
      </c>
      <c r="AA155" s="15">
        <v>0</v>
      </c>
      <c r="AB155" s="72">
        <f t="shared" si="33"/>
        <v>0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2331675.86</v>
      </c>
      <c r="K156" s="129">
        <v>61949.2</v>
      </c>
      <c r="L156" s="72">
        <f t="shared" si="29"/>
        <v>0.1327461342787237</v>
      </c>
      <c r="M156" s="15">
        <v>1459544.8633921696</v>
      </c>
      <c r="N156" s="72">
        <f t="shared" si="30"/>
        <v>0.13979764140184472</v>
      </c>
      <c r="O156" s="15">
        <v>736692.9066078304</v>
      </c>
      <c r="P156" s="72">
        <f t="shared" si="34"/>
        <v>0.13979764889223822</v>
      </c>
      <c r="Q156" s="15">
        <v>57698.770000000004</v>
      </c>
      <c r="R156" s="72">
        <f t="shared" si="31"/>
        <v>0.5759072404262364</v>
      </c>
      <c r="S156" s="15">
        <v>0</v>
      </c>
      <c r="T156" s="72">
        <f t="shared" si="32"/>
        <v>0</v>
      </c>
      <c r="U156" s="15">
        <v>4724.46</v>
      </c>
      <c r="V156" s="72">
        <f t="shared" si="24"/>
        <v>0.00937269301245288</v>
      </c>
      <c r="W156" s="15">
        <v>11065.660000000002</v>
      </c>
      <c r="X156" s="72">
        <f t="shared" si="35"/>
        <v>0.009475389710494662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2324197.42</v>
      </c>
      <c r="K157" s="132">
        <v>61674.619999999995</v>
      </c>
      <c r="L157" s="72">
        <f t="shared" si="29"/>
        <v>0.13215775810033475</v>
      </c>
      <c r="M157" s="21">
        <v>1454814.4297191277</v>
      </c>
      <c r="N157" s="72">
        <f t="shared" si="30"/>
        <v>0.13934455257471393</v>
      </c>
      <c r="O157" s="21">
        <v>734305.2602808723</v>
      </c>
      <c r="P157" s="72">
        <f t="shared" si="34"/>
        <v>0.1393445600408308</v>
      </c>
      <c r="Q157" s="21">
        <v>57698.770000000004</v>
      </c>
      <c r="R157" s="72">
        <f t="shared" si="31"/>
        <v>0.5759072404262364</v>
      </c>
      <c r="S157" s="21">
        <v>0</v>
      </c>
      <c r="T157" s="72">
        <f t="shared" si="32"/>
        <v>0</v>
      </c>
      <c r="U157" s="21">
        <v>4724.46</v>
      </c>
      <c r="V157" s="72">
        <f t="shared" si="24"/>
        <v>0.00937269301245288</v>
      </c>
      <c r="W157" s="21">
        <v>10979.880000000001</v>
      </c>
      <c r="X157" s="72">
        <f t="shared" si="35"/>
        <v>0.009401937342595573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1586023.2200000002</v>
      </c>
      <c r="K158" s="97">
        <v>42087.18</v>
      </c>
      <c r="L158" s="72">
        <f t="shared" si="29"/>
        <v>0.09018535263882044</v>
      </c>
      <c r="M158" s="18">
        <v>992930.5603563883</v>
      </c>
      <c r="N158" s="72">
        <f t="shared" si="30"/>
        <v>0.09510454518748013</v>
      </c>
      <c r="O158" s="18">
        <v>501173.28964361176</v>
      </c>
      <c r="P158" s="72">
        <f t="shared" si="34"/>
        <v>0.09510455028320607</v>
      </c>
      <c r="Q158" s="18">
        <v>39392.9</v>
      </c>
      <c r="R158" s="72">
        <f t="shared" si="31"/>
        <v>0.3931913337387727</v>
      </c>
      <c r="S158" s="18">
        <v>0</v>
      </c>
      <c r="T158" s="72">
        <f t="shared" si="32"/>
        <v>0</v>
      </c>
      <c r="U158" s="18">
        <v>3225.54</v>
      </c>
      <c r="V158" s="72">
        <f t="shared" si="24"/>
        <v>0.0063990373967368255</v>
      </c>
      <c r="W158" s="18">
        <v>7213.75</v>
      </c>
      <c r="X158" s="72">
        <f t="shared" si="35"/>
        <v>0.006177046152157291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1586023.2200000002</v>
      </c>
      <c r="K159" s="130">
        <v>42087.18</v>
      </c>
      <c r="L159" s="72">
        <f t="shared" si="29"/>
        <v>0.09018535263882044</v>
      </c>
      <c r="M159" s="17">
        <v>992930.5603563883</v>
      </c>
      <c r="N159" s="72">
        <f t="shared" si="30"/>
        <v>0.09510454518748013</v>
      </c>
      <c r="O159" s="17">
        <v>501173.28964361176</v>
      </c>
      <c r="P159" s="72">
        <f t="shared" si="34"/>
        <v>0.09510455028320607</v>
      </c>
      <c r="Q159" s="17">
        <v>39392.9</v>
      </c>
      <c r="R159" s="72">
        <f t="shared" si="31"/>
        <v>0.3931913337387727</v>
      </c>
      <c r="S159" s="17"/>
      <c r="T159" s="72">
        <f t="shared" si="32"/>
        <v>0</v>
      </c>
      <c r="U159" s="17">
        <v>3225.54</v>
      </c>
      <c r="V159" s="72">
        <f t="shared" si="24"/>
        <v>0.0063990373967368255</v>
      </c>
      <c r="W159" s="17">
        <v>7213.75</v>
      </c>
      <c r="X159" s="72">
        <f t="shared" si="35"/>
        <v>0.006177046152157291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300</v>
      </c>
      <c r="J160" s="168">
        <v>0</v>
      </c>
      <c r="K160" s="130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301</v>
      </c>
      <c r="J161" s="168">
        <v>0</v>
      </c>
      <c r="K161" s="130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567485.44</v>
      </c>
      <c r="K162" s="130">
        <v>15048.3</v>
      </c>
      <c r="L162" s="72">
        <f t="shared" si="29"/>
        <v>0.03224583453001036</v>
      </c>
      <c r="M162" s="17">
        <v>355023.02525363775</v>
      </c>
      <c r="N162" s="72">
        <f t="shared" si="30"/>
        <v>0.03400469750443738</v>
      </c>
      <c r="O162" s="17">
        <v>179194.86474636226</v>
      </c>
      <c r="P162" s="72">
        <f t="shared" si="34"/>
        <v>0.0340046993264178</v>
      </c>
      <c r="Q162" s="17">
        <v>14084.95</v>
      </c>
      <c r="R162" s="72">
        <f t="shared" si="31"/>
        <v>0.1405857470799034</v>
      </c>
      <c r="S162" s="17"/>
      <c r="T162" s="72">
        <f t="shared" si="32"/>
        <v>0</v>
      </c>
      <c r="U162" s="17">
        <v>1153.29</v>
      </c>
      <c r="V162" s="72">
        <f t="shared" si="24"/>
        <v>0.002287972196681056</v>
      </c>
      <c r="W162" s="17">
        <v>2981.01</v>
      </c>
      <c r="X162" s="72">
        <f t="shared" si="35"/>
        <v>0.002552602509103089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170688.76000000004</v>
      </c>
      <c r="K163" s="130">
        <v>4539.14</v>
      </c>
      <c r="L163" s="72">
        <f t="shared" si="29"/>
        <v>0.009726570931503975</v>
      </c>
      <c r="M163" s="17">
        <v>106860.8441091016</v>
      </c>
      <c r="N163" s="72">
        <f t="shared" si="30"/>
        <v>0.010235309882796414</v>
      </c>
      <c r="O163" s="17">
        <v>53937.10589089841</v>
      </c>
      <c r="P163" s="72">
        <f t="shared" si="34"/>
        <v>0.010235310431206944</v>
      </c>
      <c r="Q163" s="17">
        <v>4220.92</v>
      </c>
      <c r="R163" s="72">
        <f t="shared" si="31"/>
        <v>0.04213015960756026</v>
      </c>
      <c r="S163" s="17"/>
      <c r="T163" s="72">
        <f t="shared" si="32"/>
        <v>0</v>
      </c>
      <c r="U163" s="17">
        <v>345.63</v>
      </c>
      <c r="V163" s="72">
        <f t="shared" si="24"/>
        <v>0.0006856834190349985</v>
      </c>
      <c r="W163" s="17">
        <v>785.12</v>
      </c>
      <c r="X163" s="72">
        <f t="shared" si="35"/>
        <v>0.0006722886813351908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7478.44</v>
      </c>
      <c r="K165" s="133">
        <v>274.58</v>
      </c>
      <c r="L165" s="72">
        <f t="shared" si="29"/>
        <v>0.0005883761783889373</v>
      </c>
      <c r="M165" s="23">
        <v>4730.433673041937</v>
      </c>
      <c r="N165" s="72">
        <f t="shared" si="30"/>
        <v>0.0004530888271307905</v>
      </c>
      <c r="O165" s="23">
        <v>2387.646326958062</v>
      </c>
      <c r="P165" s="72">
        <f t="shared" si="34"/>
        <v>0.0004530888514074061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85.78</v>
      </c>
      <c r="X165" s="72">
        <f t="shared" si="35"/>
        <v>7.34523678990889E-05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1548160.0500000003</v>
      </c>
      <c r="K166" s="132">
        <v>34911.25000000001</v>
      </c>
      <c r="L166" s="72">
        <f t="shared" si="29"/>
        <v>0.07480860899475851</v>
      </c>
      <c r="M166" s="21">
        <v>1001303.5332249207</v>
      </c>
      <c r="N166" s="72">
        <f t="shared" si="30"/>
        <v>0.09590652249417424</v>
      </c>
      <c r="O166" s="21">
        <v>505399.4767750794</v>
      </c>
      <c r="P166" s="72">
        <f t="shared" si="34"/>
        <v>0.09590652763287033</v>
      </c>
      <c r="Q166" s="21">
        <v>5166.8099999999995</v>
      </c>
      <c r="R166" s="72">
        <f t="shared" si="31"/>
        <v>0.051571346995900984</v>
      </c>
      <c r="S166" s="21">
        <v>2.01</v>
      </c>
      <c r="T166" s="72">
        <f t="shared" si="32"/>
        <v>8.722020106642968E-05</v>
      </c>
      <c r="U166" s="21">
        <v>423.06</v>
      </c>
      <c r="V166" s="72">
        <f t="shared" si="24"/>
        <v>0.0008392941216241254</v>
      </c>
      <c r="W166" s="21">
        <v>953.9100000000001</v>
      </c>
      <c r="X166" s="72">
        <f t="shared" si="35"/>
        <v>0.0008168214999139646</v>
      </c>
      <c r="Y166" s="21">
        <v>0</v>
      </c>
      <c r="Z166" s="72">
        <f t="shared" si="25"/>
        <v>0</v>
      </c>
      <c r="AA166" s="21">
        <v>0</v>
      </c>
      <c r="AB166" s="72">
        <f t="shared" si="33"/>
        <v>0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1515294.08</v>
      </c>
      <c r="K167" s="132">
        <v>34608.520000000004</v>
      </c>
      <c r="L167" s="72">
        <f t="shared" si="29"/>
        <v>0.07415991236542031</v>
      </c>
      <c r="M167" s="21">
        <v>979663.1123530921</v>
      </c>
      <c r="N167" s="72">
        <f t="shared" si="30"/>
        <v>0.0938337668888455</v>
      </c>
      <c r="O167" s="21">
        <v>494476.657646908</v>
      </c>
      <c r="P167" s="72">
        <f t="shared" si="34"/>
        <v>0.0938337719164828</v>
      </c>
      <c r="Q167" s="21">
        <v>5166.8099999999995</v>
      </c>
      <c r="R167" s="72">
        <f t="shared" si="31"/>
        <v>0.051571346995900984</v>
      </c>
      <c r="S167" s="21">
        <v>2.01</v>
      </c>
      <c r="T167" s="72">
        <f t="shared" si="32"/>
        <v>8.722020106642968E-05</v>
      </c>
      <c r="U167" s="21">
        <v>423.06</v>
      </c>
      <c r="V167" s="72">
        <f t="shared" si="24"/>
        <v>0.0008392941216241254</v>
      </c>
      <c r="W167" s="21">
        <v>953.9100000000001</v>
      </c>
      <c r="X167" s="72">
        <f t="shared" si="35"/>
        <v>0.0008168214999139646</v>
      </c>
      <c r="Y167" s="21">
        <v>0</v>
      </c>
      <c r="Z167" s="72">
        <f t="shared" si="25"/>
        <v>0</v>
      </c>
      <c r="AA167" s="21">
        <v>0</v>
      </c>
      <c r="AB167" s="72">
        <f t="shared" si="33"/>
        <v>0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293876.94999999995</v>
      </c>
      <c r="K168" s="130">
        <v>4648.77</v>
      </c>
      <c r="L168" s="72">
        <f t="shared" si="29"/>
        <v>0.009961488552731957</v>
      </c>
      <c r="M168" s="17">
        <v>188554.26958879922</v>
      </c>
      <c r="N168" s="72">
        <f t="shared" si="30"/>
        <v>0.018060042432336738</v>
      </c>
      <c r="O168" s="17">
        <v>95171.17041120079</v>
      </c>
      <c r="P168" s="72">
        <f t="shared" si="34"/>
        <v>0.018060043399998442</v>
      </c>
      <c r="Q168" s="17">
        <v>4349.98</v>
      </c>
      <c r="R168" s="72">
        <f t="shared" si="31"/>
        <v>0.043418342846984766</v>
      </c>
      <c r="S168" s="17"/>
      <c r="T168" s="72">
        <f t="shared" si="32"/>
        <v>0</v>
      </c>
      <c r="U168" s="17">
        <v>356.18</v>
      </c>
      <c r="V168" s="72">
        <f t="shared" si="24"/>
        <v>0.0007066131996409043</v>
      </c>
      <c r="W168" s="17">
        <v>796.58</v>
      </c>
      <c r="X168" s="72">
        <f t="shared" si="35"/>
        <v>0.0006821017395786457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1221417.1300000001</v>
      </c>
      <c r="K169" s="130">
        <v>29959.75</v>
      </c>
      <c r="L169" s="72">
        <f t="shared" si="29"/>
        <v>0.06419842381268834</v>
      </c>
      <c r="M169" s="17">
        <v>791108.8427642928</v>
      </c>
      <c r="N169" s="72">
        <f t="shared" si="30"/>
        <v>0.07577372445650875</v>
      </c>
      <c r="O169" s="17">
        <v>399305.48723570723</v>
      </c>
      <c r="P169" s="72">
        <f t="shared" si="34"/>
        <v>0.07577372851648435</v>
      </c>
      <c r="Q169" s="17">
        <v>816.83</v>
      </c>
      <c r="R169" s="72">
        <f t="shared" si="31"/>
        <v>0.008153004148916218</v>
      </c>
      <c r="S169" s="17">
        <v>2.01</v>
      </c>
      <c r="T169" s="72">
        <f t="shared" si="32"/>
        <v>8.722020106642968E-05</v>
      </c>
      <c r="U169" s="17">
        <v>66.88</v>
      </c>
      <c r="V169" s="72">
        <f t="shared" si="24"/>
        <v>0.00013268092198322106</v>
      </c>
      <c r="W169" s="17">
        <v>157.33</v>
      </c>
      <c r="X169" s="72">
        <f t="shared" si="35"/>
        <v>0.0001347197603353189</v>
      </c>
      <c r="Y169" s="17"/>
      <c r="Z169" s="72">
        <f t="shared" si="25"/>
        <v>0</v>
      </c>
      <c r="AA169" s="17"/>
      <c r="AB169" s="72">
        <f t="shared" si="33"/>
        <v>0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32865.97</v>
      </c>
      <c r="K171" s="132">
        <v>302.73</v>
      </c>
      <c r="L171" s="72">
        <f t="shared" si="29"/>
        <v>0.0006486966293382002</v>
      </c>
      <c r="M171" s="21">
        <v>21640.42087182866</v>
      </c>
      <c r="N171" s="72">
        <f t="shared" si="30"/>
        <v>0.0020727556053287462</v>
      </c>
      <c r="O171" s="21">
        <v>10922.81912817134</v>
      </c>
      <c r="P171" s="72">
        <f t="shared" si="34"/>
        <v>0.0020727557163875234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2623.75</v>
      </c>
      <c r="K172" s="130">
        <v>201.22</v>
      </c>
      <c r="L172" s="72">
        <f t="shared" si="29"/>
        <v>0.0004311787261105032</v>
      </c>
      <c r="M172" s="17">
        <v>1609.9309766052484</v>
      </c>
      <c r="N172" s="72">
        <f t="shared" si="30"/>
        <v>0.00015420187415555236</v>
      </c>
      <c r="O172" s="17">
        <v>812.5990233947518</v>
      </c>
      <c r="P172" s="72">
        <f t="shared" si="34"/>
        <v>0.00015420188241772832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30242.219999999998</v>
      </c>
      <c r="K173" s="130">
        <v>101.51</v>
      </c>
      <c r="L173" s="72">
        <f t="shared" si="29"/>
        <v>0.00021751790322769698</v>
      </c>
      <c r="M173" s="17">
        <v>20030.48989522341</v>
      </c>
      <c r="N173" s="72">
        <f t="shared" si="30"/>
        <v>0.001918553731173194</v>
      </c>
      <c r="O173" s="17">
        <v>10110.220104776588</v>
      </c>
      <c r="P173" s="72">
        <f t="shared" si="34"/>
        <v>0.0019185538339697953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731172.99</v>
      </c>
      <c r="K175" s="129">
        <v>33355.01</v>
      </c>
      <c r="L175" s="72">
        <f t="shared" si="29"/>
        <v>0.07147386304146257</v>
      </c>
      <c r="M175" s="15">
        <v>383712.21815216646</v>
      </c>
      <c r="N175" s="72">
        <f t="shared" si="30"/>
        <v>0.03675259625118473</v>
      </c>
      <c r="O175" s="15">
        <v>193675.49184783353</v>
      </c>
      <c r="P175" s="72">
        <f t="shared" si="34"/>
        <v>0.036752598220398267</v>
      </c>
      <c r="Q175" s="15">
        <v>34928.51</v>
      </c>
      <c r="R175" s="72">
        <f t="shared" si="31"/>
        <v>0.3486310333183914</v>
      </c>
      <c r="S175" s="15">
        <v>0</v>
      </c>
      <c r="T175" s="72">
        <f t="shared" si="32"/>
        <v>0</v>
      </c>
      <c r="U175" s="15">
        <v>4181.72</v>
      </c>
      <c r="V175" s="72">
        <f t="shared" si="24"/>
        <v>0.008295969872542991</v>
      </c>
      <c r="W175" s="15">
        <v>11018.89</v>
      </c>
      <c r="X175" s="72">
        <f t="shared" si="35"/>
        <v>0.00943534112986234</v>
      </c>
      <c r="Y175" s="15">
        <v>5528</v>
      </c>
      <c r="Z175" s="72">
        <f t="shared" si="25"/>
        <v>0.06393274756071356</v>
      </c>
      <c r="AA175" s="15">
        <v>47158.29</v>
      </c>
      <c r="AB175" s="72">
        <f t="shared" si="33"/>
        <v>0.8090465874014732</v>
      </c>
      <c r="AC175" s="15">
        <v>17614.86</v>
      </c>
      <c r="AD175" s="72">
        <f t="shared" si="26"/>
        <v>0.5741945809813118</v>
      </c>
      <c r="AE175" s="15">
        <v>0</v>
      </c>
      <c r="AF175" s="72">
        <f t="shared" si="27"/>
        <v>0</v>
      </c>
      <c r="AG175" s="15">
        <v>0</v>
      </c>
      <c r="AH175" s="72">
        <f t="shared" si="28"/>
        <v>0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244472.49000000005</v>
      </c>
      <c r="K176" s="129">
        <v>4569.24</v>
      </c>
      <c r="L176" s="72">
        <f t="shared" si="29"/>
        <v>0.0097910698861602</v>
      </c>
      <c r="M176" s="15">
        <v>109091.16734693387</v>
      </c>
      <c r="N176" s="72">
        <f t="shared" si="30"/>
        <v>0.010448933962489332</v>
      </c>
      <c r="O176" s="15">
        <v>55062.842653066145</v>
      </c>
      <c r="P176" s="72">
        <f t="shared" si="34"/>
        <v>0.010448934522345894</v>
      </c>
      <c r="Q176" s="15">
        <v>26636.45</v>
      </c>
      <c r="R176" s="72">
        <f t="shared" si="31"/>
        <v>0.26586570934270215</v>
      </c>
      <c r="S176" s="15">
        <v>0</v>
      </c>
      <c r="T176" s="72">
        <f t="shared" si="32"/>
        <v>0</v>
      </c>
      <c r="U176" s="15">
        <v>4181.72</v>
      </c>
      <c r="V176" s="72">
        <f t="shared" si="24"/>
        <v>0.008295969872542991</v>
      </c>
      <c r="W176" s="15">
        <v>11018.89</v>
      </c>
      <c r="X176" s="72">
        <f t="shared" si="35"/>
        <v>0.00943534112986234</v>
      </c>
      <c r="Y176" s="15">
        <v>5528</v>
      </c>
      <c r="Z176" s="72">
        <f t="shared" si="25"/>
        <v>0.06393274756071356</v>
      </c>
      <c r="AA176" s="15">
        <v>15111.47</v>
      </c>
      <c r="AB176" s="72">
        <f t="shared" si="33"/>
        <v>0.25925204739441865</v>
      </c>
      <c r="AC176" s="15">
        <v>13272.71</v>
      </c>
      <c r="AD176" s="72">
        <f t="shared" si="26"/>
        <v>0.4326527804896812</v>
      </c>
      <c r="AE176" s="15">
        <v>0</v>
      </c>
      <c r="AF176" s="72">
        <f t="shared" si="27"/>
        <v>0</v>
      </c>
      <c r="AG176" s="15">
        <v>0</v>
      </c>
      <c r="AH176" s="72">
        <f t="shared" si="28"/>
        <v>0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130973.12</v>
      </c>
      <c r="K177" s="130">
        <v>3090.87</v>
      </c>
      <c r="L177" s="72">
        <f t="shared" si="29"/>
        <v>0.006623185514229058</v>
      </c>
      <c r="M177" s="17">
        <v>72920.51681605804</v>
      </c>
      <c r="N177" s="72">
        <f t="shared" si="30"/>
        <v>0.006984448725334852</v>
      </c>
      <c r="O177" s="17">
        <v>36806.01318394197</v>
      </c>
      <c r="P177" s="72">
        <f t="shared" si="34"/>
        <v>0.006984449099563406</v>
      </c>
      <c r="Q177" s="17">
        <v>2893</v>
      </c>
      <c r="R177" s="72">
        <f t="shared" si="31"/>
        <v>0.028875826062723722</v>
      </c>
      <c r="S177" s="17"/>
      <c r="T177" s="72">
        <f t="shared" si="32"/>
        <v>0</v>
      </c>
      <c r="U177" s="17">
        <v>4071.43</v>
      </c>
      <c r="V177" s="72">
        <f t="shared" si="24"/>
        <v>0.008077169350929213</v>
      </c>
      <c r="W177" s="17">
        <v>9021.83</v>
      </c>
      <c r="X177" s="72">
        <f t="shared" si="35"/>
        <v>0.007725283006330579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2169.46</v>
      </c>
      <c r="AD177" s="72">
        <f t="shared" si="26"/>
        <v>0.07071825581672046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88587.28</v>
      </c>
      <c r="K178" s="130">
        <v>1448.64</v>
      </c>
      <c r="L178" s="72">
        <f t="shared" si="29"/>
        <v>0.003104178261568032</v>
      </c>
      <c r="M178" s="17">
        <v>30790.145080805127</v>
      </c>
      <c r="N178" s="72">
        <f t="shared" si="30"/>
        <v>0.00294913145096014</v>
      </c>
      <c r="O178" s="17">
        <v>15541.064919194874</v>
      </c>
      <c r="P178" s="72">
        <f t="shared" si="34"/>
        <v>0.00294913160897536</v>
      </c>
      <c r="Q178" s="17">
        <v>23743.45</v>
      </c>
      <c r="R178" s="72">
        <f t="shared" si="31"/>
        <v>0.23698988327997844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15111.47</v>
      </c>
      <c r="AB178" s="72">
        <f t="shared" si="33"/>
        <v>0.25925204739441865</v>
      </c>
      <c r="AC178" s="17">
        <v>1952.51</v>
      </c>
      <c r="AD178" s="72">
        <f t="shared" si="26"/>
        <v>0.06364629984636955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24912.09</v>
      </c>
      <c r="K179" s="130">
        <v>29.73</v>
      </c>
      <c r="L179" s="72">
        <f t="shared" si="29"/>
        <v>6.370611036311133E-05</v>
      </c>
      <c r="M179" s="17">
        <v>5380.5054500707</v>
      </c>
      <c r="N179" s="72">
        <f t="shared" si="30"/>
        <v>0.0005153537861943396</v>
      </c>
      <c r="O179" s="17">
        <v>2715.7645499293003</v>
      </c>
      <c r="P179" s="72">
        <f t="shared" si="34"/>
        <v>0.0005153538138071278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110.29</v>
      </c>
      <c r="V179" s="72">
        <f t="shared" si="24"/>
        <v>0.0002188005216137777</v>
      </c>
      <c r="W179" s="17">
        <v>1997.06</v>
      </c>
      <c r="X179" s="72">
        <f t="shared" si="35"/>
        <v>0.0017100581235317608</v>
      </c>
      <c r="Y179" s="17">
        <v>5528</v>
      </c>
      <c r="Z179" s="72">
        <f t="shared" si="25"/>
        <v>0.06393274756071356</v>
      </c>
      <c r="AA179" s="17"/>
      <c r="AB179" s="72">
        <f t="shared" si="33"/>
        <v>0</v>
      </c>
      <c r="AC179" s="17">
        <v>9150.74</v>
      </c>
      <c r="AD179" s="72">
        <f t="shared" si="26"/>
        <v>0.29828822482659123</v>
      </c>
      <c r="AE179" s="17"/>
      <c r="AF179" s="72">
        <f t="shared" si="27"/>
        <v>0</v>
      </c>
      <c r="AG179" s="17"/>
      <c r="AH179" s="72">
        <f t="shared" si="28"/>
        <v>0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486700.5</v>
      </c>
      <c r="K183" s="129">
        <v>28785.77</v>
      </c>
      <c r="L183" s="72">
        <f t="shared" si="29"/>
        <v>0.061682793155302354</v>
      </c>
      <c r="M183" s="15">
        <v>274621.0508052326</v>
      </c>
      <c r="N183" s="72">
        <f t="shared" si="30"/>
        <v>0.0263036622886954</v>
      </c>
      <c r="O183" s="15">
        <v>138612.64919476738</v>
      </c>
      <c r="P183" s="72">
        <f t="shared" si="34"/>
        <v>0.02630366369805237</v>
      </c>
      <c r="Q183" s="15">
        <v>8292.06</v>
      </c>
      <c r="R183" s="72">
        <f t="shared" si="31"/>
        <v>0.0827653239756892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32046.82</v>
      </c>
      <c r="AB183" s="72">
        <f t="shared" si="33"/>
        <v>0.5497945400070545</v>
      </c>
      <c r="AC183" s="15">
        <v>4342.15</v>
      </c>
      <c r="AD183" s="72">
        <f t="shared" si="26"/>
        <v>0.1415418004916305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485402.19999999995</v>
      </c>
      <c r="K184" s="130">
        <v>28785.77</v>
      </c>
      <c r="L184" s="72">
        <f t="shared" si="29"/>
        <v>0.061682793155302354</v>
      </c>
      <c r="M184" s="17">
        <v>274621.0508052326</v>
      </c>
      <c r="N184" s="72">
        <f t="shared" si="30"/>
        <v>0.0263036622886954</v>
      </c>
      <c r="O184" s="17">
        <v>138612.64919476738</v>
      </c>
      <c r="P184" s="72">
        <f t="shared" si="34"/>
        <v>0.02630366369805237</v>
      </c>
      <c r="Q184" s="17">
        <v>8292.06</v>
      </c>
      <c r="R184" s="72">
        <f t="shared" si="31"/>
        <v>0.0827653239756892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32046.82</v>
      </c>
      <c r="AB184" s="72">
        <f t="shared" si="33"/>
        <v>0.5497945400070545</v>
      </c>
      <c r="AC184" s="17">
        <v>3043.85</v>
      </c>
      <c r="AD184" s="72">
        <f t="shared" si="26"/>
        <v>0.09922089504656668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1298.3</v>
      </c>
      <c r="K185" s="130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1298.3</v>
      </c>
      <c r="AD185" s="72">
        <f t="shared" si="26"/>
        <v>0.042320905445063825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1232850.45</v>
      </c>
      <c r="K189" s="129">
        <v>35280.93</v>
      </c>
      <c r="L189" s="72">
        <f t="shared" si="29"/>
        <v>0.0756007675847025</v>
      </c>
      <c r="M189" s="15">
        <v>779194.3580176049</v>
      </c>
      <c r="N189" s="72">
        <f t="shared" si="30"/>
        <v>0.07463253523520992</v>
      </c>
      <c r="O189" s="15">
        <v>393291.7519823951</v>
      </c>
      <c r="P189" s="72">
        <f t="shared" si="34"/>
        <v>0.07463253923404031</v>
      </c>
      <c r="Q189" s="15">
        <v>0</v>
      </c>
      <c r="R189" s="72">
        <f t="shared" si="31"/>
        <v>0</v>
      </c>
      <c r="S189" s="15">
        <v>1983.3899999999999</v>
      </c>
      <c r="T189" s="72">
        <f t="shared" si="32"/>
        <v>0.08606550974783381</v>
      </c>
      <c r="U189" s="15">
        <v>4530.280000000001</v>
      </c>
      <c r="V189" s="72">
        <f t="shared" si="24"/>
        <v>0.008987466017376598</v>
      </c>
      <c r="W189" s="15">
        <v>10401.960000000001</v>
      </c>
      <c r="X189" s="72">
        <f t="shared" si="35"/>
        <v>0.00890707149442302</v>
      </c>
      <c r="Y189" s="15">
        <v>0</v>
      </c>
      <c r="Z189" s="72">
        <f t="shared" si="25"/>
        <v>0</v>
      </c>
      <c r="AA189" s="15">
        <v>8167.78</v>
      </c>
      <c r="AB189" s="72">
        <f t="shared" si="33"/>
        <v>0.14012625427355413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1232850.45</v>
      </c>
      <c r="K191" s="97">
        <v>35280.93</v>
      </c>
      <c r="L191" s="72">
        <f t="shared" si="29"/>
        <v>0.0756007675847025</v>
      </c>
      <c r="M191" s="18">
        <v>779194.3580176049</v>
      </c>
      <c r="N191" s="72">
        <f t="shared" si="30"/>
        <v>0.07463253523520992</v>
      </c>
      <c r="O191" s="18">
        <v>393291.7519823951</v>
      </c>
      <c r="P191" s="72">
        <f t="shared" si="34"/>
        <v>0.07463253923404031</v>
      </c>
      <c r="Q191" s="18">
        <v>0</v>
      </c>
      <c r="R191" s="72">
        <f t="shared" si="31"/>
        <v>0</v>
      </c>
      <c r="S191" s="18">
        <v>1983.3899999999999</v>
      </c>
      <c r="T191" s="72">
        <f t="shared" si="32"/>
        <v>0.08606550974783381</v>
      </c>
      <c r="U191" s="18">
        <v>4530.280000000001</v>
      </c>
      <c r="V191" s="72">
        <f t="shared" si="24"/>
        <v>0.008987466017376598</v>
      </c>
      <c r="W191" s="18">
        <v>10401.960000000001</v>
      </c>
      <c r="X191" s="72">
        <f t="shared" si="35"/>
        <v>0.00890707149442302</v>
      </c>
      <c r="Y191" s="18">
        <v>0</v>
      </c>
      <c r="Z191" s="72">
        <f t="shared" si="25"/>
        <v>0</v>
      </c>
      <c r="AA191" s="18">
        <v>8167.78</v>
      </c>
      <c r="AB191" s="72">
        <f t="shared" si="33"/>
        <v>0.14012625427355413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466656.8399999999</v>
      </c>
      <c r="K192" s="130">
        <v>12374.42</v>
      </c>
      <c r="L192" s="72">
        <f t="shared" si="29"/>
        <v>0.026516184534123514</v>
      </c>
      <c r="M192" s="17">
        <v>292577.64964409644</v>
      </c>
      <c r="N192" s="72">
        <f t="shared" si="30"/>
        <v>0.028023575275431572</v>
      </c>
      <c r="O192" s="17">
        <v>147676.09035590352</v>
      </c>
      <c r="P192" s="72">
        <f t="shared" si="34"/>
        <v>0.02802357677694193</v>
      </c>
      <c r="Q192" s="17"/>
      <c r="R192" s="72">
        <f t="shared" si="31"/>
        <v>0</v>
      </c>
      <c r="S192" s="17">
        <v>1345.22</v>
      </c>
      <c r="T192" s="72">
        <f t="shared" si="32"/>
        <v>0.05837331287491669</v>
      </c>
      <c r="U192" s="17">
        <v>3848.03</v>
      </c>
      <c r="V192" s="72">
        <f t="shared" si="24"/>
        <v>0.007633973807103681</v>
      </c>
      <c r="W192" s="17">
        <v>8835.43</v>
      </c>
      <c r="X192" s="72">
        <f t="shared" si="35"/>
        <v>0.007565670959508591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83138.79</v>
      </c>
      <c r="K193" s="130">
        <v>2194</v>
      </c>
      <c r="L193" s="72">
        <f t="shared" si="29"/>
        <v>0.004701352375938992</v>
      </c>
      <c r="M193" s="17">
        <v>51874.58342431103</v>
      </c>
      <c r="N193" s="72">
        <f t="shared" si="30"/>
        <v>0.004968634122398582</v>
      </c>
      <c r="O193" s="17">
        <v>26183.256575688963</v>
      </c>
      <c r="P193" s="72">
        <f t="shared" si="34"/>
        <v>0.0049686343886192735</v>
      </c>
      <c r="Q193" s="17"/>
      <c r="R193" s="72">
        <f t="shared" si="31"/>
        <v>0</v>
      </c>
      <c r="S193" s="17">
        <v>638.17</v>
      </c>
      <c r="T193" s="72">
        <f t="shared" si="32"/>
        <v>0.02769219687291713</v>
      </c>
      <c r="U193" s="17">
        <v>682.25</v>
      </c>
      <c r="V193" s="72">
        <f t="shared" si="24"/>
        <v>0.0013534922102729154</v>
      </c>
      <c r="W193" s="17">
        <v>1566.53</v>
      </c>
      <c r="X193" s="72">
        <f t="shared" si="35"/>
        <v>0.001341400534914429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683054.8200000001</v>
      </c>
      <c r="K194" s="130">
        <v>20712.51</v>
      </c>
      <c r="L194" s="72">
        <f t="shared" si="29"/>
        <v>0.044383230674639985</v>
      </c>
      <c r="M194" s="17">
        <v>434742.12494919746</v>
      </c>
      <c r="N194" s="72">
        <f t="shared" si="30"/>
        <v>0.04164032583737976</v>
      </c>
      <c r="O194" s="17">
        <v>219432.40505080257</v>
      </c>
      <c r="P194" s="72">
        <f t="shared" si="34"/>
        <v>0.0416403280684791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8167.78</v>
      </c>
      <c r="AB194" s="72">
        <f t="shared" si="33"/>
        <v>0.14012625427355413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1026653.87</v>
      </c>
      <c r="K197" s="129">
        <v>3703.42</v>
      </c>
      <c r="L197" s="72">
        <f t="shared" si="29"/>
        <v>0.0079357713838195</v>
      </c>
      <c r="M197" s="15">
        <v>679050.0295375267</v>
      </c>
      <c r="N197" s="72">
        <f t="shared" si="30"/>
        <v>0.06504054442188961</v>
      </c>
      <c r="O197" s="15">
        <v>342744.7504624732</v>
      </c>
      <c r="P197" s="72">
        <f t="shared" si="34"/>
        <v>0.06504054790677868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1155.67</v>
      </c>
      <c r="X197" s="72">
        <f t="shared" si="35"/>
        <v>0.00098958612741828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340047.75999999995</v>
      </c>
      <c r="K198" s="132">
        <v>3691.63</v>
      </c>
      <c r="L198" s="72">
        <f t="shared" si="29"/>
        <v>0.007910507507560467</v>
      </c>
      <c r="M198" s="21">
        <v>222762.81570355306</v>
      </c>
      <c r="N198" s="72">
        <f t="shared" si="30"/>
        <v>0.021336594035905952</v>
      </c>
      <c r="O198" s="21">
        <v>112437.64429644692</v>
      </c>
      <c r="P198" s="72">
        <f t="shared" si="34"/>
        <v>0.021336595179126137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1155.67</v>
      </c>
      <c r="X198" s="72">
        <f t="shared" si="35"/>
        <v>0.00098958612741828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82171.93</v>
      </c>
      <c r="K199" s="130"/>
      <c r="L199" s="72">
        <f t="shared" si="29"/>
        <v>0</v>
      </c>
      <c r="M199" s="17">
        <v>54608.66759727974</v>
      </c>
      <c r="N199" s="72">
        <f t="shared" si="30"/>
        <v>0.005230509264685619</v>
      </c>
      <c r="O199" s="17">
        <v>27563.262402720255</v>
      </c>
      <c r="P199" s="72">
        <f t="shared" si="34"/>
        <v>0.005230509544937648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257875.83</v>
      </c>
      <c r="K202" s="130">
        <v>3691.63</v>
      </c>
      <c r="L202" s="72">
        <f t="shared" si="29"/>
        <v>0.007910507507560467</v>
      </c>
      <c r="M202" s="17">
        <v>168154.14810627332</v>
      </c>
      <c r="N202" s="72">
        <f t="shared" si="30"/>
        <v>0.016106084771220334</v>
      </c>
      <c r="O202" s="17">
        <v>84874.38189372666</v>
      </c>
      <c r="P202" s="72">
        <f t="shared" si="34"/>
        <v>0.01610608563418849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1155.67</v>
      </c>
      <c r="X202" s="72">
        <f t="shared" si="35"/>
        <v>0.00098958612741828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686606.1099999999</v>
      </c>
      <c r="K203" s="132">
        <v>11.79</v>
      </c>
      <c r="L203" s="72">
        <f t="shared" si="29"/>
        <v>2.5263876259034054E-05</v>
      </c>
      <c r="M203" s="21">
        <v>456287.2138339736</v>
      </c>
      <c r="N203" s="72">
        <f t="shared" si="30"/>
        <v>0.04370395038598367</v>
      </c>
      <c r="O203" s="21">
        <v>230307.10616602626</v>
      </c>
      <c r="P203" s="72">
        <f t="shared" si="34"/>
        <v>0.04370395272765254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0</v>
      </c>
      <c r="K204" s="130"/>
      <c r="L204" s="72">
        <f t="shared" si="29"/>
        <v>0</v>
      </c>
      <c r="M204" s="17">
        <v>0</v>
      </c>
      <c r="N204" s="72">
        <f t="shared" si="30"/>
        <v>0</v>
      </c>
      <c r="O204" s="17">
        <v>0</v>
      </c>
      <c r="P204" s="72">
        <f t="shared" si="34"/>
        <v>0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77709.56</v>
      </c>
      <c r="K205" s="130"/>
      <c r="L205" s="72">
        <f t="shared" si="29"/>
        <v>0</v>
      </c>
      <c r="M205" s="17">
        <v>51643.12839154278</v>
      </c>
      <c r="N205" s="72">
        <f t="shared" si="30"/>
        <v>0.004946464973314403</v>
      </c>
      <c r="O205" s="17">
        <v>26066.43160845722</v>
      </c>
      <c r="P205" s="72">
        <f t="shared" si="34"/>
        <v>0.004946465238347267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434438.1</v>
      </c>
      <c r="K206" s="130"/>
      <c r="L206" s="72">
        <f t="shared" si="29"/>
        <v>0</v>
      </c>
      <c r="M206" s="17">
        <v>288712.7732608176</v>
      </c>
      <c r="N206" s="72">
        <f t="shared" si="30"/>
        <v>0.027653390969183973</v>
      </c>
      <c r="O206" s="17">
        <v>145725.32673918238</v>
      </c>
      <c r="P206" s="72">
        <f t="shared" si="34"/>
        <v>0.027653392450859758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174458.44999999998</v>
      </c>
      <c r="K207" s="130">
        <v>11.79</v>
      </c>
      <c r="L207" s="72">
        <f aca="true" t="shared" si="41" ref="L207:L270">K207/$K$10</f>
        <v>2.5263876259034054E-05</v>
      </c>
      <c r="M207" s="17">
        <v>115931.3121816133</v>
      </c>
      <c r="N207" s="72">
        <f aca="true" t="shared" si="42" ref="N207:N270">M207/$M$10</f>
        <v>0.011104094443485292</v>
      </c>
      <c r="O207" s="17">
        <v>58515.34781838669</v>
      </c>
      <c r="P207" s="72">
        <f t="shared" si="34"/>
        <v>0.01110409503844552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282.79999999999995</v>
      </c>
      <c r="K209" s="129">
        <v>7.52</v>
      </c>
      <c r="L209" s="72">
        <f t="shared" si="41"/>
        <v>1.6114024551987795E-05</v>
      </c>
      <c r="M209" s="15">
        <v>177.43246582863173</v>
      </c>
      <c r="N209" s="72">
        <f t="shared" si="42"/>
        <v>1.6994777518045563E-05</v>
      </c>
      <c r="O209" s="15">
        <v>89.55753417136827</v>
      </c>
      <c r="P209" s="72">
        <f t="shared" si="46"/>
        <v>1.6994778428630105E-05</v>
      </c>
      <c r="Q209" s="15">
        <v>6.46</v>
      </c>
      <c r="R209" s="72">
        <f t="shared" si="43"/>
        <v>6.4479030890147E-05</v>
      </c>
      <c r="S209" s="15">
        <v>0</v>
      </c>
      <c r="T209" s="72">
        <f t="shared" si="44"/>
        <v>0</v>
      </c>
      <c r="U209" s="15">
        <v>0.53</v>
      </c>
      <c r="V209" s="72">
        <f t="shared" si="36"/>
        <v>1.0514486939459805E-06</v>
      </c>
      <c r="W209" s="15">
        <v>1.3</v>
      </c>
      <c r="X209" s="72">
        <f t="shared" si="47"/>
        <v>1.113174146290692E-06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282.79999999999995</v>
      </c>
      <c r="K210" s="132">
        <v>7.52</v>
      </c>
      <c r="L210" s="72">
        <f t="shared" si="41"/>
        <v>1.6114024551987795E-05</v>
      </c>
      <c r="M210" s="21">
        <v>177.43246582863173</v>
      </c>
      <c r="N210" s="72">
        <f t="shared" si="42"/>
        <v>1.6994777518045563E-05</v>
      </c>
      <c r="O210" s="21">
        <v>89.55753417136827</v>
      </c>
      <c r="P210" s="72">
        <f t="shared" si="46"/>
        <v>1.6994778428630105E-05</v>
      </c>
      <c r="Q210" s="21">
        <v>6.46</v>
      </c>
      <c r="R210" s="72">
        <f t="shared" si="43"/>
        <v>6.4479030890147E-05</v>
      </c>
      <c r="S210" s="21">
        <v>0</v>
      </c>
      <c r="T210" s="72">
        <f t="shared" si="44"/>
        <v>0</v>
      </c>
      <c r="U210" s="21">
        <v>0.53</v>
      </c>
      <c r="V210" s="72">
        <f t="shared" si="36"/>
        <v>1.0514486939459805E-06</v>
      </c>
      <c r="W210" s="21">
        <v>1.3</v>
      </c>
      <c r="X210" s="72">
        <f t="shared" si="47"/>
        <v>1.113174146290692E-06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185.77000000000004</v>
      </c>
      <c r="K211" s="130">
        <v>4.95</v>
      </c>
      <c r="L211" s="72">
        <f t="shared" si="41"/>
        <v>1.0606970948449413E-05</v>
      </c>
      <c r="M211" s="17">
        <v>116.68449136743384</v>
      </c>
      <c r="N211" s="72">
        <f t="shared" si="42"/>
        <v>1.117623520213656E-05</v>
      </c>
      <c r="O211" s="17">
        <v>58.89550863256617</v>
      </c>
      <c r="P211" s="72">
        <f t="shared" si="46"/>
        <v>1.117623580096211E-05</v>
      </c>
      <c r="Q211" s="17">
        <v>4.05</v>
      </c>
      <c r="R211" s="72">
        <f t="shared" si="43"/>
        <v>4.042416023298689E-05</v>
      </c>
      <c r="S211" s="17"/>
      <c r="T211" s="72">
        <f t="shared" si="44"/>
        <v>0</v>
      </c>
      <c r="U211" s="17">
        <v>0.33</v>
      </c>
      <c r="V211" s="72">
        <f t="shared" si="36"/>
        <v>6.546756018908934E-07</v>
      </c>
      <c r="W211" s="17">
        <v>0.86</v>
      </c>
      <c r="X211" s="72">
        <f t="shared" si="47"/>
        <v>7.364075121615347E-07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97.02999999999999</v>
      </c>
      <c r="K212" s="130">
        <v>2.57</v>
      </c>
      <c r="L212" s="72">
        <f t="shared" si="41"/>
        <v>5.5070536035383815E-06</v>
      </c>
      <c r="M212" s="17">
        <v>60.74797446119789</v>
      </c>
      <c r="N212" s="72">
        <f t="shared" si="42"/>
        <v>5.818542315909003E-06</v>
      </c>
      <c r="O212" s="17">
        <v>30.6620255388021</v>
      </c>
      <c r="P212" s="72">
        <f t="shared" si="46"/>
        <v>5.818542627667993E-06</v>
      </c>
      <c r="Q212" s="17">
        <v>2.41</v>
      </c>
      <c r="R212" s="72">
        <f t="shared" si="43"/>
        <v>2.4054870657160104E-05</v>
      </c>
      <c r="S212" s="17"/>
      <c r="T212" s="72">
        <f t="shared" si="44"/>
        <v>0</v>
      </c>
      <c r="U212" s="17">
        <v>0.2</v>
      </c>
      <c r="V212" s="72">
        <f t="shared" si="36"/>
        <v>3.9677309205508696E-07</v>
      </c>
      <c r="W212" s="17">
        <v>0.44</v>
      </c>
      <c r="X212" s="72">
        <f t="shared" si="47"/>
        <v>3.7676663412915725E-07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-16008.36</v>
      </c>
      <c r="K217" s="129">
        <v>-240.62000000000003</v>
      </c>
      <c r="L217" s="72">
        <f t="shared" si="41"/>
        <v>-0.000515605929215333</v>
      </c>
      <c r="M217" s="15">
        <v>-10478.703280065733</v>
      </c>
      <c r="N217" s="72">
        <f t="shared" si="42"/>
        <v>-0.0010036676776747735</v>
      </c>
      <c r="O217" s="15">
        <v>-5289.036719934267</v>
      </c>
      <c r="P217" s="72">
        <f t="shared" si="46"/>
        <v>-0.001003667731451545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-16062.95</v>
      </c>
      <c r="K218" s="129">
        <v>-243.69000000000003</v>
      </c>
      <c r="L218" s="72">
        <f t="shared" si="41"/>
        <v>-0.0005221843940257854</v>
      </c>
      <c r="M218" s="15">
        <v>-10512.941718357395</v>
      </c>
      <c r="N218" s="72">
        <f t="shared" si="42"/>
        <v>-0.0010069470924009044</v>
      </c>
      <c r="O218" s="15">
        <v>-5306.318281642604</v>
      </c>
      <c r="P218" s="72">
        <f t="shared" si="46"/>
        <v>-0.0010069471463533877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-16062.95</v>
      </c>
      <c r="K220" s="132">
        <v>-243.69000000000003</v>
      </c>
      <c r="L220" s="72">
        <f t="shared" si="41"/>
        <v>-0.0005221843940257854</v>
      </c>
      <c r="M220" s="21">
        <v>-10512.941718357395</v>
      </c>
      <c r="N220" s="72">
        <f t="shared" si="42"/>
        <v>-0.0010069470924009044</v>
      </c>
      <c r="O220" s="21">
        <v>-5306.318281642604</v>
      </c>
      <c r="P220" s="72">
        <f t="shared" si="46"/>
        <v>-0.0010069471463533877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31156.1</v>
      </c>
      <c r="K221" s="130"/>
      <c r="L221" s="72">
        <f t="shared" si="41"/>
        <v>0</v>
      </c>
      <c r="M221" s="17">
        <v>20705.283525987612</v>
      </c>
      <c r="N221" s="72">
        <f t="shared" si="42"/>
        <v>0.001983186590621294</v>
      </c>
      <c r="O221" s="17">
        <v>10450.816474012387</v>
      </c>
      <c r="P221" s="72">
        <f t="shared" si="46"/>
        <v>0.0019831866968809406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-13177.35</v>
      </c>
      <c r="K222" s="130">
        <v>-300.41</v>
      </c>
      <c r="L222" s="72">
        <f t="shared" si="41"/>
        <v>-0.0006437252813381189</v>
      </c>
      <c r="M222" s="17">
        <v>-8557.576001076224</v>
      </c>
      <c r="N222" s="72">
        <f t="shared" si="42"/>
        <v>-0.0008196589026301421</v>
      </c>
      <c r="O222" s="17">
        <v>-4319.363998923776</v>
      </c>
      <c r="P222" s="72">
        <f t="shared" si="46"/>
        <v>-0.0008196589465476764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1608.8600000000001</v>
      </c>
      <c r="K223" s="130">
        <v>56.72</v>
      </c>
      <c r="L223" s="72">
        <f t="shared" si="41"/>
        <v>0.00012154088731233348</v>
      </c>
      <c r="M223" s="17">
        <v>1031.4994101324112</v>
      </c>
      <c r="N223" s="72">
        <f t="shared" si="42"/>
        <v>9.879873394830983E-05</v>
      </c>
      <c r="O223" s="17">
        <v>520.6405898675889</v>
      </c>
      <c r="P223" s="72">
        <f t="shared" si="46"/>
        <v>9.879873924197135E-05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-2940.03</v>
      </c>
      <c r="K224" s="130"/>
      <c r="L224" s="72">
        <f t="shared" si="41"/>
        <v>0</v>
      </c>
      <c r="M224" s="17">
        <v>-1953.8438612313278</v>
      </c>
      <c r="N224" s="72">
        <f t="shared" si="42"/>
        <v>-0.0001871424238599929</v>
      </c>
      <c r="O224" s="17">
        <v>-986.1861387686725</v>
      </c>
      <c r="P224" s="72">
        <f t="shared" si="46"/>
        <v>-0.00018714243388713198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-32710.53</v>
      </c>
      <c r="K225" s="130"/>
      <c r="L225" s="72">
        <f t="shared" si="41"/>
        <v>0</v>
      </c>
      <c r="M225" s="17">
        <v>-21738.304792169867</v>
      </c>
      <c r="N225" s="72">
        <f t="shared" si="42"/>
        <v>-0.0020821310904803733</v>
      </c>
      <c r="O225" s="17">
        <v>-10972.225207830132</v>
      </c>
      <c r="P225" s="72">
        <f t="shared" si="46"/>
        <v>-0.0020821312020414913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54.59</v>
      </c>
      <c r="K226" s="132">
        <v>3.07</v>
      </c>
      <c r="L226" s="72">
        <f t="shared" si="41"/>
        <v>6.578464810452464E-06</v>
      </c>
      <c r="M226" s="21">
        <v>34.23843829166301</v>
      </c>
      <c r="N226" s="72">
        <f t="shared" si="42"/>
        <v>3.279414726130969E-06</v>
      </c>
      <c r="O226" s="21">
        <v>17.28156170833699</v>
      </c>
      <c r="P226" s="72">
        <f t="shared" si="46"/>
        <v>3.279414901842851E-06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54.59</v>
      </c>
      <c r="K227" s="133">
        <v>3.07</v>
      </c>
      <c r="L227" s="72">
        <f t="shared" si="41"/>
        <v>6.578464810452464E-06</v>
      </c>
      <c r="M227" s="23">
        <v>34.23843829166301</v>
      </c>
      <c r="N227" s="72">
        <f t="shared" si="42"/>
        <v>3.279414726130969E-06</v>
      </c>
      <c r="O227" s="23">
        <v>17.28156170833699</v>
      </c>
      <c r="P227" s="72">
        <f t="shared" si="46"/>
        <v>3.279414901842851E-06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0</v>
      </c>
      <c r="K228" s="132">
        <v>0</v>
      </c>
      <c r="L228" s="72">
        <f t="shared" si="41"/>
        <v>0</v>
      </c>
      <c r="M228" s="21">
        <v>0</v>
      </c>
      <c r="N228" s="72">
        <f t="shared" si="42"/>
        <v>0</v>
      </c>
      <c r="O228" s="21">
        <v>0</v>
      </c>
      <c r="P228" s="72">
        <f t="shared" si="46"/>
        <v>0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0</v>
      </c>
      <c r="K229" s="130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0</v>
      </c>
      <c r="K230" s="130"/>
      <c r="L230" s="72">
        <f t="shared" si="41"/>
        <v>0</v>
      </c>
      <c r="M230" s="17"/>
      <c r="N230" s="72">
        <f t="shared" si="42"/>
        <v>0</v>
      </c>
      <c r="O230" s="17"/>
      <c r="P230" s="72">
        <f t="shared" si="46"/>
        <v>0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0</v>
      </c>
      <c r="K232" s="130"/>
      <c r="L232" s="72">
        <f t="shared" si="41"/>
        <v>0</v>
      </c>
      <c r="M232" s="17"/>
      <c r="N232" s="72">
        <f t="shared" si="42"/>
        <v>0</v>
      </c>
      <c r="O232" s="17"/>
      <c r="P232" s="72">
        <f t="shared" si="46"/>
        <v>0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-25573.369999999995</v>
      </c>
      <c r="K234" s="129">
        <v>-60.06999999999999</v>
      </c>
      <c r="L234" s="72">
        <f t="shared" si="41"/>
        <v>-0.0001287193423986578</v>
      </c>
      <c r="M234" s="15">
        <v>-18653.974420970273</v>
      </c>
      <c r="N234" s="72">
        <f t="shared" si="42"/>
        <v>-0.0017867087831484447</v>
      </c>
      <c r="O234" s="15">
        <v>-9415.435579029725</v>
      </c>
      <c r="P234" s="72">
        <f t="shared" si="46"/>
        <v>-0.00178670887888076</v>
      </c>
      <c r="Q234" s="15">
        <v>0</v>
      </c>
      <c r="R234" s="72">
        <f t="shared" si="43"/>
        <v>0</v>
      </c>
      <c r="S234" s="15">
        <v>0</v>
      </c>
      <c r="T234" s="72">
        <f t="shared" si="44"/>
        <v>0</v>
      </c>
      <c r="U234" s="15">
        <v>87.45</v>
      </c>
      <c r="V234" s="72">
        <f t="shared" si="36"/>
        <v>0.00017348903450108675</v>
      </c>
      <c r="W234" s="15">
        <v>114.36</v>
      </c>
      <c r="X234" s="72">
        <f t="shared" si="47"/>
        <v>9.792507336138733E-05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2354.2999999999997</v>
      </c>
      <c r="AD234" s="72">
        <f t="shared" si="38"/>
        <v>0.07674351666742182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-29027.549999999996</v>
      </c>
      <c r="K235" s="129">
        <v>-60.06999999999999</v>
      </c>
      <c r="L235" s="72">
        <f t="shared" si="41"/>
        <v>-0.0001287193423986578</v>
      </c>
      <c r="M235" s="15">
        <v>-20949.504870859568</v>
      </c>
      <c r="N235" s="72">
        <f t="shared" si="42"/>
        <v>-0.002006578518371796</v>
      </c>
      <c r="O235" s="15">
        <v>-10574.085129140429</v>
      </c>
      <c r="P235" s="72">
        <f t="shared" si="46"/>
        <v>-0.002006578625884788</v>
      </c>
      <c r="Q235" s="15">
        <v>0</v>
      </c>
      <c r="R235" s="72">
        <f t="shared" si="43"/>
        <v>0</v>
      </c>
      <c r="S235" s="15">
        <v>0</v>
      </c>
      <c r="T235" s="72">
        <f t="shared" si="44"/>
        <v>0</v>
      </c>
      <c r="U235" s="15">
        <v>87.45</v>
      </c>
      <c r="V235" s="72">
        <f t="shared" si="36"/>
        <v>0.00017348903450108675</v>
      </c>
      <c r="W235" s="15">
        <v>114.36</v>
      </c>
      <c r="X235" s="72">
        <f t="shared" si="47"/>
        <v>9.792507336138733E-05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2354.2999999999997</v>
      </c>
      <c r="AD235" s="72">
        <f t="shared" si="38"/>
        <v>0.07674351666742182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-31164.359999999997</v>
      </c>
      <c r="K236" s="132">
        <v>-145.16</v>
      </c>
      <c r="L236" s="72">
        <f t="shared" si="41"/>
        <v>-0.00031105210159129633</v>
      </c>
      <c r="M236" s="21">
        <v>-22178.892087088807</v>
      </c>
      <c r="N236" s="72">
        <f t="shared" si="42"/>
        <v>-0.002124331276446659</v>
      </c>
      <c r="O236" s="21">
        <v>-11194.607912911191</v>
      </c>
      <c r="P236" s="72">
        <f t="shared" si="46"/>
        <v>-0.002124331390268874</v>
      </c>
      <c r="Q236" s="21">
        <v>0</v>
      </c>
      <c r="R236" s="72">
        <f t="shared" si="43"/>
        <v>0</v>
      </c>
      <c r="S236" s="21">
        <v>0</v>
      </c>
      <c r="T236" s="72">
        <f t="shared" si="44"/>
        <v>0</v>
      </c>
      <c r="U236" s="21">
        <v>0</v>
      </c>
      <c r="V236" s="72">
        <f t="shared" si="36"/>
        <v>0</v>
      </c>
      <c r="W236" s="21">
        <v>0</v>
      </c>
      <c r="X236" s="72">
        <f t="shared" si="47"/>
        <v>0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2354.2999999999997</v>
      </c>
      <c r="AD236" s="72">
        <f t="shared" si="38"/>
        <v>0.07674351666742182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2381.7</v>
      </c>
      <c r="K237" s="133"/>
      <c r="L237" s="72">
        <f t="shared" si="41"/>
        <v>0</v>
      </c>
      <c r="M237" s="23"/>
      <c r="N237" s="72">
        <f t="shared" si="42"/>
        <v>0</v>
      </c>
      <c r="O237" s="23"/>
      <c r="P237" s="72">
        <f t="shared" si="46"/>
        <v>0</v>
      </c>
      <c r="Q237" s="23"/>
      <c r="R237" s="72">
        <f t="shared" si="43"/>
        <v>0</v>
      </c>
      <c r="S237" s="23"/>
      <c r="T237" s="72">
        <f t="shared" si="44"/>
        <v>0</v>
      </c>
      <c r="U237" s="23"/>
      <c r="V237" s="72">
        <f t="shared" si="36"/>
        <v>0</v>
      </c>
      <c r="W237" s="23"/>
      <c r="X237" s="72">
        <f t="shared" si="47"/>
        <v>0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2381.7</v>
      </c>
      <c r="AD237" s="72">
        <f t="shared" si="38"/>
        <v>0.07763667911769892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-33546.06</v>
      </c>
      <c r="K242" s="130">
        <v>-145.16</v>
      </c>
      <c r="L242" s="72">
        <f t="shared" si="41"/>
        <v>-0.00031105210159129633</v>
      </c>
      <c r="M242" s="17">
        <v>-22178.892087088807</v>
      </c>
      <c r="N242" s="72">
        <f t="shared" si="42"/>
        <v>-0.002124331276446659</v>
      </c>
      <c r="O242" s="17">
        <v>-11194.607912911191</v>
      </c>
      <c r="P242" s="72">
        <f t="shared" si="46"/>
        <v>-0.002124331390268874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>
        <v>-27.4</v>
      </c>
      <c r="AD242" s="72">
        <f t="shared" si="38"/>
        <v>-0.0008931624502770923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2136.81</v>
      </c>
      <c r="K245" s="132">
        <v>85.09</v>
      </c>
      <c r="L245" s="72">
        <f t="shared" si="41"/>
        <v>0.0001823327591926385</v>
      </c>
      <c r="M245" s="21">
        <v>1229.3872162292375</v>
      </c>
      <c r="N245" s="72">
        <f t="shared" si="42"/>
        <v>0.00011775275807486298</v>
      </c>
      <c r="O245" s="21">
        <v>620.5227837707625</v>
      </c>
      <c r="P245" s="72">
        <f t="shared" si="46"/>
        <v>0.00011775276438408598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87.45</v>
      </c>
      <c r="V245" s="72">
        <f t="shared" si="36"/>
        <v>0.00017348903450108675</v>
      </c>
      <c r="W245" s="21">
        <v>114.36</v>
      </c>
      <c r="X245" s="72">
        <f t="shared" si="47"/>
        <v>9.792507336138733E-05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2136.81</v>
      </c>
      <c r="K246" s="130">
        <v>85.09</v>
      </c>
      <c r="L246" s="72">
        <f t="shared" si="41"/>
        <v>0.0001823327591926385</v>
      </c>
      <c r="M246" s="17">
        <v>1229.3872162292375</v>
      </c>
      <c r="N246" s="72">
        <f t="shared" si="42"/>
        <v>0.00011775275807486298</v>
      </c>
      <c r="O246" s="17">
        <v>620.5227837707625</v>
      </c>
      <c r="P246" s="72">
        <f t="shared" si="46"/>
        <v>0.00011775276438408598</v>
      </c>
      <c r="Q246" s="17"/>
      <c r="R246" s="72">
        <f t="shared" si="43"/>
        <v>0</v>
      </c>
      <c r="S246" s="17"/>
      <c r="T246" s="72">
        <f t="shared" si="44"/>
        <v>0</v>
      </c>
      <c r="U246" s="17">
        <v>87.45</v>
      </c>
      <c r="V246" s="72">
        <f t="shared" si="36"/>
        <v>0.00017348903450108675</v>
      </c>
      <c r="W246" s="17">
        <v>114.36</v>
      </c>
      <c r="X246" s="72">
        <f t="shared" si="47"/>
        <v>9.792507336138733E-05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3454.1800000000003</v>
      </c>
      <c r="K256" s="132">
        <v>0</v>
      </c>
      <c r="L256" s="72">
        <f t="shared" si="41"/>
        <v>0</v>
      </c>
      <c r="M256" s="21">
        <v>2295.530449889296</v>
      </c>
      <c r="N256" s="72">
        <f t="shared" si="42"/>
        <v>0.00021986973522335152</v>
      </c>
      <c r="O256" s="21">
        <v>1158.649550110704</v>
      </c>
      <c r="P256" s="72">
        <f t="shared" si="46"/>
        <v>0.00021986974700402836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3454.1800000000003</v>
      </c>
      <c r="K268" s="132">
        <v>0</v>
      </c>
      <c r="L268" s="72">
        <f t="shared" si="41"/>
        <v>0</v>
      </c>
      <c r="M268" s="21">
        <v>2295.530449889296</v>
      </c>
      <c r="N268" s="72">
        <f t="shared" si="42"/>
        <v>0.00021986973522335152</v>
      </c>
      <c r="O268" s="21">
        <v>1158.649550110704</v>
      </c>
      <c r="P268" s="72">
        <f t="shared" si="46"/>
        <v>0.00021986974700402836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3454.1800000000003</v>
      </c>
      <c r="K273" s="130"/>
      <c r="L273" s="72">
        <f t="shared" si="53"/>
        <v>0</v>
      </c>
      <c r="M273" s="17">
        <v>2295.530449889296</v>
      </c>
      <c r="N273" s="72">
        <f t="shared" si="54"/>
        <v>0.00021986973522335152</v>
      </c>
      <c r="O273" s="17">
        <v>1158.649550110704</v>
      </c>
      <c r="P273" s="72">
        <f t="shared" si="58"/>
        <v>0.00021986974700402836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234915.94000000003</v>
      </c>
      <c r="K280" s="129">
        <v>5153.15</v>
      </c>
      <c r="L280" s="72">
        <f t="shared" si="53"/>
        <v>0.011042285321818604</v>
      </c>
      <c r="M280" s="15">
        <v>150924.48474344474</v>
      </c>
      <c r="N280" s="72">
        <f t="shared" si="54"/>
        <v>0.014455798876840106</v>
      </c>
      <c r="O280" s="15">
        <v>76177.85525655528</v>
      </c>
      <c r="P280" s="72">
        <f t="shared" si="58"/>
        <v>0.014455799651385517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146.79</v>
      </c>
      <c r="V280" s="72">
        <f t="shared" si="48"/>
        <v>0.000291211610913831</v>
      </c>
      <c r="W280" s="15">
        <v>2513.66</v>
      </c>
      <c r="X280" s="72">
        <f t="shared" si="59"/>
        <v>0.002152416403511585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13285.390000000001</v>
      </c>
      <c r="K281" s="129">
        <v>39.12</v>
      </c>
      <c r="L281" s="72">
        <f t="shared" si="53"/>
        <v>8.382721282895778E-05</v>
      </c>
      <c r="M281" s="15">
        <v>7034.975637357378</v>
      </c>
      <c r="N281" s="72">
        <f t="shared" si="54"/>
        <v>0.0006738217002362526</v>
      </c>
      <c r="O281" s="15">
        <v>3550.844362642622</v>
      </c>
      <c r="P281" s="72">
        <f t="shared" si="58"/>
        <v>0.0006738217363397921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146.79</v>
      </c>
      <c r="V281" s="72">
        <f t="shared" si="48"/>
        <v>0.000291211610913831</v>
      </c>
      <c r="W281" s="15">
        <v>2513.66</v>
      </c>
      <c r="X281" s="72">
        <f t="shared" si="59"/>
        <v>0.002152416403511585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12533.67</v>
      </c>
      <c r="K282" s="132">
        <v>36.41</v>
      </c>
      <c r="L282" s="72">
        <f t="shared" si="53"/>
        <v>7.802016408748346E-05</v>
      </c>
      <c r="M282" s="21">
        <v>6589.968978800247</v>
      </c>
      <c r="N282" s="72">
        <f t="shared" si="54"/>
        <v>0.0006311982202496101</v>
      </c>
      <c r="O282" s="21">
        <v>3326.231021199753</v>
      </c>
      <c r="P282" s="72">
        <f t="shared" si="58"/>
        <v>0.0006311982540693727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135.09</v>
      </c>
      <c r="V282" s="72">
        <f t="shared" si="48"/>
        <v>0.00026800038502860845</v>
      </c>
      <c r="W282" s="21">
        <v>2445.97</v>
      </c>
      <c r="X282" s="72">
        <f t="shared" si="59"/>
        <v>0.0020944542820020336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0</v>
      </c>
      <c r="K290" s="132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0</v>
      </c>
      <c r="K291" s="13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12533.67</v>
      </c>
      <c r="K304" s="132">
        <v>36.41</v>
      </c>
      <c r="L304" s="72">
        <f t="shared" si="53"/>
        <v>7.802016408748346E-05</v>
      </c>
      <c r="M304" s="21">
        <v>6589.968978800247</v>
      </c>
      <c r="N304" s="72">
        <f t="shared" si="54"/>
        <v>0.0006311982202496101</v>
      </c>
      <c r="O304" s="21">
        <v>3326.231021199753</v>
      </c>
      <c r="P304" s="72">
        <f t="shared" si="58"/>
        <v>0.0006311982540693727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135.09</v>
      </c>
      <c r="V304" s="72">
        <f t="shared" si="48"/>
        <v>0.00026800038502860845</v>
      </c>
      <c r="W304" s="21">
        <v>2445.97</v>
      </c>
      <c r="X304" s="72">
        <f t="shared" si="59"/>
        <v>0.0020944542820020336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v>305</v>
      </c>
      <c r="B305" s="169"/>
      <c r="C305" s="169"/>
      <c r="D305" s="169"/>
      <c r="E305" s="169"/>
      <c r="F305" s="175"/>
      <c r="G305" s="171" t="s">
        <v>60</v>
      </c>
      <c r="H305" s="22" t="s">
        <v>302</v>
      </c>
      <c r="I305" s="169"/>
      <c r="J305" s="168">
        <v>8120.869999999999</v>
      </c>
      <c r="K305" s="133">
        <v>23.59</v>
      </c>
      <c r="L305" s="72">
        <f t="shared" si="53"/>
        <v>5.054918074220639E-05</v>
      </c>
      <c r="M305" s="23">
        <v>4269.803068750392</v>
      </c>
      <c r="N305" s="72">
        <f t="shared" si="54"/>
        <v>0.0004089688595624062</v>
      </c>
      <c r="O305" s="23">
        <v>2155.146931249607</v>
      </c>
      <c r="P305" s="72">
        <f t="shared" si="58"/>
        <v>0.00040896888147506265</v>
      </c>
      <c r="Q305" s="23"/>
      <c r="R305" s="72">
        <f t="shared" si="55"/>
        <v>0</v>
      </c>
      <c r="S305" s="23"/>
      <c r="T305" s="72">
        <f t="shared" si="56"/>
        <v>0</v>
      </c>
      <c r="U305" s="23">
        <v>87.53</v>
      </c>
      <c r="V305" s="72">
        <f t="shared" si="48"/>
        <v>0.0001736477437379088</v>
      </c>
      <c r="W305" s="23">
        <v>1584.8</v>
      </c>
      <c r="X305" s="72">
        <f t="shared" si="59"/>
        <v>0.0013570449131088372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v>306</v>
      </c>
      <c r="B306" s="169"/>
      <c r="C306" s="169"/>
      <c r="D306" s="169"/>
      <c r="E306" s="169"/>
      <c r="F306" s="175"/>
      <c r="G306" s="171" t="s">
        <v>73</v>
      </c>
      <c r="H306" s="22" t="s">
        <v>303</v>
      </c>
      <c r="I306" s="169"/>
      <c r="J306" s="168">
        <v>0</v>
      </c>
      <c r="K306" s="133"/>
      <c r="L306" s="72">
        <f t="shared" si="53"/>
        <v>0</v>
      </c>
      <c r="M306" s="23"/>
      <c r="N306" s="72">
        <f t="shared" si="54"/>
        <v>0</v>
      </c>
      <c r="O306" s="23"/>
      <c r="P306" s="72">
        <f t="shared" si="58"/>
        <v>0</v>
      </c>
      <c r="Q306" s="23"/>
      <c r="R306" s="72">
        <f t="shared" si="55"/>
        <v>0</v>
      </c>
      <c r="S306" s="23"/>
      <c r="T306" s="72">
        <f t="shared" si="56"/>
        <v>0</v>
      </c>
      <c r="U306" s="23"/>
      <c r="V306" s="72">
        <f t="shared" si="48"/>
        <v>0</v>
      </c>
      <c r="W306" s="23"/>
      <c r="X306" s="72">
        <f t="shared" si="59"/>
        <v>0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v>307</v>
      </c>
      <c r="B307" s="169"/>
      <c r="C307" s="169"/>
      <c r="D307" s="169"/>
      <c r="E307" s="169"/>
      <c r="F307" s="175"/>
      <c r="G307" s="171" t="s">
        <v>62</v>
      </c>
      <c r="H307" s="22" t="s">
        <v>304</v>
      </c>
      <c r="I307" s="169"/>
      <c r="J307" s="168">
        <v>4412.8</v>
      </c>
      <c r="K307" s="133">
        <v>12.82</v>
      </c>
      <c r="L307" s="72">
        <f t="shared" si="53"/>
        <v>2.7470983345277065E-05</v>
      </c>
      <c r="M307" s="23">
        <v>2320.165910049854</v>
      </c>
      <c r="N307" s="72">
        <f t="shared" si="54"/>
        <v>0.0002222293606872039</v>
      </c>
      <c r="O307" s="23">
        <v>1171.0840899501459</v>
      </c>
      <c r="P307" s="72">
        <f t="shared" si="58"/>
        <v>0.00022222937259431006</v>
      </c>
      <c r="Q307" s="23"/>
      <c r="R307" s="72">
        <f t="shared" si="55"/>
        <v>0</v>
      </c>
      <c r="S307" s="23"/>
      <c r="T307" s="72">
        <f t="shared" si="56"/>
        <v>0</v>
      </c>
      <c r="U307" s="23">
        <v>47.56</v>
      </c>
      <c r="V307" s="72">
        <f t="shared" si="48"/>
        <v>9.435264129069968E-05</v>
      </c>
      <c r="W307" s="23">
        <v>861.17</v>
      </c>
      <c r="X307" s="72">
        <f t="shared" si="59"/>
        <v>0.0007374093688931962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v>308</v>
      </c>
      <c r="B308" s="169"/>
      <c r="C308" s="169"/>
      <c r="D308" s="169"/>
      <c r="E308" s="169"/>
      <c r="F308" s="175"/>
      <c r="G308" s="171" t="s">
        <v>64</v>
      </c>
      <c r="H308" s="22" t="s">
        <v>305</v>
      </c>
      <c r="I308" s="169"/>
      <c r="J308" s="168">
        <v>0</v>
      </c>
      <c r="K308" s="13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751.72</v>
      </c>
      <c r="K309" s="134">
        <v>2.71</v>
      </c>
      <c r="L309" s="72">
        <f t="shared" si="53"/>
        <v>5.807048741474325E-06</v>
      </c>
      <c r="M309" s="60">
        <v>445.0066585571309</v>
      </c>
      <c r="N309" s="72">
        <f t="shared" si="54"/>
        <v>4.2623479986642454E-05</v>
      </c>
      <c r="O309" s="60">
        <v>224.6133414428691</v>
      </c>
      <c r="P309" s="72">
        <f t="shared" si="58"/>
        <v>4.2623482270419456E-05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11.7</v>
      </c>
      <c r="V309" s="72">
        <f t="shared" si="48"/>
        <v>2.3211225885222584E-05</v>
      </c>
      <c r="W309" s="60">
        <v>67.69</v>
      </c>
      <c r="X309" s="72">
        <f t="shared" si="59"/>
        <v>5.796212150955148E-05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751.72</v>
      </c>
      <c r="K317" s="132">
        <v>2.71</v>
      </c>
      <c r="L317" s="72">
        <f t="shared" si="53"/>
        <v>5.807048741474325E-06</v>
      </c>
      <c r="M317" s="21">
        <v>445.0066585571309</v>
      </c>
      <c r="N317" s="72">
        <f t="shared" si="54"/>
        <v>4.2623479986642454E-05</v>
      </c>
      <c r="O317" s="21">
        <v>224.6133414428691</v>
      </c>
      <c r="P317" s="72">
        <f t="shared" si="58"/>
        <v>4.2623482270419456E-05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11.7</v>
      </c>
      <c r="V317" s="72">
        <f t="shared" si="48"/>
        <v>2.3211225885222584E-05</v>
      </c>
      <c r="W317" s="21">
        <v>67.69</v>
      </c>
      <c r="X317" s="72">
        <f t="shared" si="59"/>
        <v>5.796212150955148E-05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751.72</v>
      </c>
      <c r="K319" s="133">
        <v>2.71</v>
      </c>
      <c r="L319" s="72">
        <f t="shared" si="53"/>
        <v>5.807048741474325E-06</v>
      </c>
      <c r="M319" s="23">
        <v>445.0066585571309</v>
      </c>
      <c r="N319" s="72">
        <f t="shared" si="54"/>
        <v>4.2623479986642454E-05</v>
      </c>
      <c r="O319" s="23">
        <v>224.6133414428691</v>
      </c>
      <c r="P319" s="72">
        <f t="shared" si="58"/>
        <v>4.2623482270419456E-05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11.7</v>
      </c>
      <c r="V319" s="72">
        <f t="shared" si="48"/>
        <v>2.3211225885222584E-05</v>
      </c>
      <c r="W319" s="23">
        <v>67.69</v>
      </c>
      <c r="X319" s="72">
        <f t="shared" si="59"/>
        <v>5.796212150955148E-05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v>332</v>
      </c>
      <c r="B332" s="169"/>
      <c r="C332" s="169"/>
      <c r="D332" s="169"/>
      <c r="E332" s="169"/>
      <c r="F332" s="175"/>
      <c r="G332" s="171" t="s">
        <v>60</v>
      </c>
      <c r="H332" s="22" t="s">
        <v>302</v>
      </c>
      <c r="I332" s="169"/>
      <c r="J332" s="168">
        <v>0</v>
      </c>
      <c r="K332" s="13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v>333</v>
      </c>
      <c r="B333" s="169"/>
      <c r="C333" s="169"/>
      <c r="D333" s="169"/>
      <c r="E333" s="169"/>
      <c r="F333" s="175"/>
      <c r="G333" s="171" t="s">
        <v>73</v>
      </c>
      <c r="H333" s="22" t="s">
        <v>303</v>
      </c>
      <c r="I333" s="169"/>
      <c r="J333" s="168">
        <v>0</v>
      </c>
      <c r="K333" s="13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v>334</v>
      </c>
      <c r="B334" s="169"/>
      <c r="C334" s="169"/>
      <c r="D334" s="169"/>
      <c r="E334" s="169"/>
      <c r="F334" s="175"/>
      <c r="G334" s="171" t="s">
        <v>62</v>
      </c>
      <c r="H334" s="22" t="s">
        <v>304</v>
      </c>
      <c r="I334" s="169"/>
      <c r="J334" s="168">
        <v>0</v>
      </c>
      <c r="K334" s="13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v>335</v>
      </c>
      <c r="B335" s="169"/>
      <c r="C335" s="169"/>
      <c r="D335" s="169"/>
      <c r="E335" s="169"/>
      <c r="F335" s="175"/>
      <c r="G335" s="171" t="s">
        <v>64</v>
      </c>
      <c r="H335" s="22" t="s">
        <v>305</v>
      </c>
      <c r="I335" s="169"/>
      <c r="J335" s="168">
        <v>0</v>
      </c>
      <c r="K335" s="13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221630.55000000002</v>
      </c>
      <c r="K336" s="129">
        <v>5114.03</v>
      </c>
      <c r="L336" s="72">
        <f t="shared" si="65"/>
        <v>0.010958458108989646</v>
      </c>
      <c r="M336" s="15">
        <v>143889.50910608735</v>
      </c>
      <c r="N336" s="72">
        <f t="shared" si="66"/>
        <v>0.013781977176603854</v>
      </c>
      <c r="O336" s="15">
        <v>72627.01089391267</v>
      </c>
      <c r="P336" s="72">
        <f aca="true" t="shared" si="70" ref="P336:P399">O336/$O$10</f>
        <v>0.013781977915045726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v>360</v>
      </c>
      <c r="B360" s="169"/>
      <c r="C360" s="169"/>
      <c r="D360" s="169"/>
      <c r="E360" s="169"/>
      <c r="F360" s="175"/>
      <c r="G360" s="171" t="s">
        <v>60</v>
      </c>
      <c r="H360" s="22" t="s">
        <v>302</v>
      </c>
      <c r="I360" s="169"/>
      <c r="J360" s="168">
        <v>0</v>
      </c>
      <c r="K360" s="13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v>361</v>
      </c>
      <c r="B361" s="169"/>
      <c r="C361" s="169"/>
      <c r="D361" s="169"/>
      <c r="E361" s="169"/>
      <c r="F361" s="175"/>
      <c r="G361" s="171" t="s">
        <v>73</v>
      </c>
      <c r="H361" s="22" t="s">
        <v>303</v>
      </c>
      <c r="I361" s="169"/>
      <c r="J361" s="168">
        <v>0</v>
      </c>
      <c r="K361" s="13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v>362</v>
      </c>
      <c r="B362" s="169"/>
      <c r="C362" s="169"/>
      <c r="D362" s="169"/>
      <c r="E362" s="169"/>
      <c r="F362" s="175"/>
      <c r="G362" s="171" t="s">
        <v>62</v>
      </c>
      <c r="H362" s="22" t="s">
        <v>304</v>
      </c>
      <c r="I362" s="169"/>
      <c r="J362" s="168">
        <v>0</v>
      </c>
      <c r="K362" s="13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v>363</v>
      </c>
      <c r="B363" s="169"/>
      <c r="C363" s="169"/>
      <c r="D363" s="169"/>
      <c r="E363" s="169"/>
      <c r="F363" s="175"/>
      <c r="G363" s="171" t="s">
        <v>64</v>
      </c>
      <c r="H363" s="22" t="s">
        <v>305</v>
      </c>
      <c r="I363" s="169"/>
      <c r="J363" s="168">
        <v>0</v>
      </c>
      <c r="K363" s="13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221630.55000000002</v>
      </c>
      <c r="K364" s="134">
        <v>5114.03</v>
      </c>
      <c r="L364" s="72">
        <f t="shared" si="65"/>
        <v>0.010958458108989646</v>
      </c>
      <c r="M364" s="60">
        <v>143889.50910608735</v>
      </c>
      <c r="N364" s="72">
        <f t="shared" si="66"/>
        <v>0.013781977176603854</v>
      </c>
      <c r="O364" s="60">
        <v>72627.01089391267</v>
      </c>
      <c r="P364" s="72">
        <f t="shared" si="70"/>
        <v>0.013781977915045726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6182.09</v>
      </c>
      <c r="K365" s="132">
        <v>359.09</v>
      </c>
      <c r="L365" s="72">
        <f t="shared" si="65"/>
        <v>0.0007694661005815555</v>
      </c>
      <c r="M365" s="21">
        <v>3869.7675887491014</v>
      </c>
      <c r="N365" s="72">
        <f t="shared" si="66"/>
        <v>0.00037065279406561785</v>
      </c>
      <c r="O365" s="21">
        <v>1953.2324112508986</v>
      </c>
      <c r="P365" s="72">
        <f t="shared" si="70"/>
        <v>0.00037065281392528965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6182.09</v>
      </c>
      <c r="K371" s="130">
        <v>359.09</v>
      </c>
      <c r="L371" s="72">
        <f t="shared" si="65"/>
        <v>0.0007694661005815555</v>
      </c>
      <c r="M371" s="17">
        <v>3869.7675887491014</v>
      </c>
      <c r="N371" s="72">
        <f t="shared" si="66"/>
        <v>0.00037065279406561785</v>
      </c>
      <c r="O371" s="17">
        <v>1953.2324112508986</v>
      </c>
      <c r="P371" s="72">
        <f t="shared" si="70"/>
        <v>0.00037065281392528965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215448.46</v>
      </c>
      <c r="K386" s="132">
        <v>4754.94</v>
      </c>
      <c r="L386" s="72">
        <f t="shared" si="65"/>
        <v>0.010188992008408091</v>
      </c>
      <c r="M386" s="21">
        <v>140019.74151733823</v>
      </c>
      <c r="N386" s="72">
        <f t="shared" si="66"/>
        <v>0.013411324382538234</v>
      </c>
      <c r="O386" s="21">
        <v>70673.77848266176</v>
      </c>
      <c r="P386" s="72">
        <f t="shared" si="70"/>
        <v>0.013411325101120435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v>387</v>
      </c>
      <c r="B387" s="169"/>
      <c r="C387" s="169"/>
      <c r="D387" s="169"/>
      <c r="E387" s="169"/>
      <c r="F387" s="175"/>
      <c r="G387" s="171" t="s">
        <v>60</v>
      </c>
      <c r="H387" s="22" t="s">
        <v>302</v>
      </c>
      <c r="I387" s="169"/>
      <c r="J387" s="168">
        <v>161688.26</v>
      </c>
      <c r="K387" s="133">
        <v>4754.94</v>
      </c>
      <c r="L387" s="72">
        <f t="shared" si="65"/>
        <v>0.010188992008408091</v>
      </c>
      <c r="M387" s="23">
        <v>104292.54256067167</v>
      </c>
      <c r="N387" s="72">
        <f t="shared" si="66"/>
        <v>0.00998931367679782</v>
      </c>
      <c r="O387" s="23">
        <v>52640.77743932833</v>
      </c>
      <c r="P387" s="72">
        <f t="shared" si="70"/>
        <v>0.00998931421202781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v>388</v>
      </c>
      <c r="B388" s="169"/>
      <c r="C388" s="169"/>
      <c r="D388" s="169"/>
      <c r="E388" s="169"/>
      <c r="F388" s="175"/>
      <c r="G388" s="171" t="s">
        <v>73</v>
      </c>
      <c r="H388" s="22" t="s">
        <v>303</v>
      </c>
      <c r="I388" s="169"/>
      <c r="J388" s="168">
        <v>53760.2</v>
      </c>
      <c r="K388" s="133"/>
      <c r="L388" s="72">
        <f t="shared" si="65"/>
        <v>0</v>
      </c>
      <c r="M388" s="23">
        <v>35727.198956666565</v>
      </c>
      <c r="N388" s="72">
        <f t="shared" si="66"/>
        <v>0.0034220107057404132</v>
      </c>
      <c r="O388" s="23">
        <v>18033.00104333343</v>
      </c>
      <c r="P388" s="72">
        <f t="shared" si="70"/>
        <v>0.003422010889092625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v>389</v>
      </c>
      <c r="B389" s="169"/>
      <c r="C389" s="169"/>
      <c r="D389" s="169"/>
      <c r="E389" s="169"/>
      <c r="F389" s="175"/>
      <c r="G389" s="171" t="s">
        <v>62</v>
      </c>
      <c r="H389" s="22" t="s">
        <v>304</v>
      </c>
      <c r="I389" s="169"/>
      <c r="J389" s="168">
        <v>0</v>
      </c>
      <c r="K389" s="13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v>390</v>
      </c>
      <c r="B390" s="169"/>
      <c r="C390" s="169"/>
      <c r="D390" s="169"/>
      <c r="E390" s="169"/>
      <c r="F390" s="175"/>
      <c r="G390" s="171" t="s">
        <v>64</v>
      </c>
      <c r="H390" s="22" t="s">
        <v>305</v>
      </c>
      <c r="I390" s="169"/>
      <c r="J390" s="168">
        <v>0</v>
      </c>
      <c r="K390" s="13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1684793.2999999998</v>
      </c>
      <c r="K392" s="129">
        <v>44190.98</v>
      </c>
      <c r="L392" s="72">
        <f t="shared" si="65"/>
        <v>0.09469342243303214</v>
      </c>
      <c r="M392" s="15">
        <v>1031362.1240962641</v>
      </c>
      <c r="N392" s="72">
        <f t="shared" si="66"/>
        <v>0.09878558446278722</v>
      </c>
      <c r="O392" s="15">
        <v>520571.2959037358</v>
      </c>
      <c r="P392" s="72">
        <f t="shared" si="70"/>
        <v>0.09878558975574418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20056.26</v>
      </c>
      <c r="V392" s="72">
        <f t="shared" si="60"/>
        <v>0.039788921476303786</v>
      </c>
      <c r="W392" s="15">
        <v>68612.64</v>
      </c>
      <c r="X392" s="72">
        <f t="shared" si="71"/>
        <v>0.05875216688980814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1549574.0499999998</v>
      </c>
      <c r="K393" s="135">
        <v>44190.98</v>
      </c>
      <c r="L393" s="72">
        <f t="shared" si="65"/>
        <v>0.09469342243303214</v>
      </c>
      <c r="M393" s="24">
        <v>941500.0133243318</v>
      </c>
      <c r="N393" s="72">
        <f t="shared" si="66"/>
        <v>0.09017844161134342</v>
      </c>
      <c r="O393" s="24">
        <v>475214.15667566814</v>
      </c>
      <c r="P393" s="72">
        <f t="shared" si="70"/>
        <v>0.09017844644312746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20056.26</v>
      </c>
      <c r="V393" s="72">
        <f t="shared" si="60"/>
        <v>0.039788921476303786</v>
      </c>
      <c r="W393" s="24">
        <v>68612.64</v>
      </c>
      <c r="X393" s="72">
        <f t="shared" si="71"/>
        <v>0.05875216688980814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52250</v>
      </c>
      <c r="K394" s="130">
        <v>2754</v>
      </c>
      <c r="L394" s="72">
        <f t="shared" si="65"/>
        <v>0.005901332927682764</v>
      </c>
      <c r="M394" s="17">
        <v>32893.35678734768</v>
      </c>
      <c r="N394" s="72">
        <f t="shared" si="66"/>
        <v>0.003150580576175824</v>
      </c>
      <c r="O394" s="17">
        <v>16602.643212652325</v>
      </c>
      <c r="P394" s="72">
        <f t="shared" si="70"/>
        <v>0.0031505807449847397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52917.43</v>
      </c>
      <c r="K395" s="130">
        <v>996</v>
      </c>
      <c r="L395" s="72">
        <f t="shared" si="65"/>
        <v>0.0021342511241728515</v>
      </c>
      <c r="M395" s="17">
        <v>34505.21500523875</v>
      </c>
      <c r="N395" s="72">
        <f t="shared" si="66"/>
        <v>0.0033049670447161932</v>
      </c>
      <c r="O395" s="17">
        <v>17416.21499476125</v>
      </c>
      <c r="P395" s="72">
        <f t="shared" si="70"/>
        <v>0.0033049672217971755</v>
      </c>
      <c r="Q395" s="17"/>
      <c r="R395" s="72">
        <f t="shared" si="67"/>
        <v>0</v>
      </c>
      <c r="S395" s="17"/>
      <c r="T395" s="72">
        <f t="shared" si="68"/>
        <v>0</v>
      </c>
      <c r="U395" s="17"/>
      <c r="V395" s="72">
        <f t="shared" si="60"/>
        <v>0</v>
      </c>
      <c r="W395" s="17"/>
      <c r="X395" s="72">
        <f t="shared" si="71"/>
        <v>0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v>397</v>
      </c>
      <c r="B397" s="171"/>
      <c r="C397" s="171"/>
      <c r="D397" s="171"/>
      <c r="E397" s="171"/>
      <c r="F397" s="172" t="s">
        <v>58</v>
      </c>
      <c r="G397" s="22" t="s">
        <v>78</v>
      </c>
      <c r="H397" s="171"/>
      <c r="I397" s="171"/>
      <c r="J397" s="168">
        <v>0</v>
      </c>
      <c r="K397" s="130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v>398</v>
      </c>
      <c r="B398" s="171"/>
      <c r="C398" s="171"/>
      <c r="D398" s="171"/>
      <c r="E398" s="171"/>
      <c r="F398" s="172" t="s">
        <v>70</v>
      </c>
      <c r="G398" s="22" t="s">
        <v>85</v>
      </c>
      <c r="H398" s="171"/>
      <c r="I398" s="171"/>
      <c r="J398" s="168">
        <v>0</v>
      </c>
      <c r="K398" s="130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v>399</v>
      </c>
      <c r="B399" s="171"/>
      <c r="C399" s="171"/>
      <c r="D399" s="171"/>
      <c r="E399" s="171"/>
      <c r="F399" s="172" t="s">
        <v>92</v>
      </c>
      <c r="G399" s="22" t="s">
        <v>86</v>
      </c>
      <c r="H399" s="171"/>
      <c r="I399" s="171"/>
      <c r="J399" s="168">
        <v>0</v>
      </c>
      <c r="K399" s="130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v>400</v>
      </c>
      <c r="B400" s="171"/>
      <c r="C400" s="171"/>
      <c r="D400" s="171"/>
      <c r="E400" s="171" t="s">
        <v>44</v>
      </c>
      <c r="F400" s="171" t="s">
        <v>306</v>
      </c>
      <c r="G400" s="171"/>
      <c r="H400" s="171"/>
      <c r="I400" s="171"/>
      <c r="J400" s="168">
        <v>1422667.1099999999</v>
      </c>
      <c r="K400" s="97">
        <v>39284.100000000006</v>
      </c>
      <c r="L400" s="72">
        <f t="shared" si="77"/>
        <v>0.084178849987067</v>
      </c>
      <c r="M400" s="18">
        <v>861576.160856302</v>
      </c>
      <c r="N400" s="72">
        <f t="shared" si="78"/>
        <v>0.08252320171634513</v>
      </c>
      <c r="O400" s="18">
        <v>434873.269143698</v>
      </c>
      <c r="P400" s="72">
        <f aca="true" t="shared" si="82" ref="P400:P463">O400/$O$10</f>
        <v>0.08252320613795945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18320.94</v>
      </c>
      <c r="V400" s="72">
        <f t="shared" si="72"/>
        <v>0.03634628006577862</v>
      </c>
      <c r="W400" s="18">
        <v>68612.64</v>
      </c>
      <c r="X400" s="72">
        <f aca="true" t="shared" si="83" ref="X400:X463">W400/$W$10</f>
        <v>0.05875216688980814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v>401</v>
      </c>
      <c r="B401" s="171"/>
      <c r="C401" s="171"/>
      <c r="D401" s="171"/>
      <c r="E401" s="171"/>
      <c r="F401" s="172" t="s">
        <v>58</v>
      </c>
      <c r="G401" s="22" t="s">
        <v>78</v>
      </c>
      <c r="H401" s="171"/>
      <c r="I401" s="171"/>
      <c r="J401" s="168">
        <v>479110</v>
      </c>
      <c r="K401" s="130">
        <v>7853.83</v>
      </c>
      <c r="L401" s="72">
        <f t="shared" si="77"/>
        <v>0.01682936295839605</v>
      </c>
      <c r="M401" s="17">
        <v>297863.5807123099</v>
      </c>
      <c r="N401" s="72">
        <f t="shared" si="78"/>
        <v>0.028529870569590287</v>
      </c>
      <c r="O401" s="17">
        <v>150344.1192876901</v>
      </c>
      <c r="P401" s="72">
        <f t="shared" si="82"/>
        <v>0.02852987209822807</v>
      </c>
      <c r="Q401" s="17"/>
      <c r="R401" s="72">
        <f t="shared" si="79"/>
        <v>0</v>
      </c>
      <c r="S401" s="17"/>
      <c r="T401" s="72">
        <f t="shared" si="80"/>
        <v>0</v>
      </c>
      <c r="U401" s="17">
        <v>6534.8</v>
      </c>
      <c r="V401" s="72">
        <f t="shared" si="72"/>
        <v>0.01296416400980791</v>
      </c>
      <c r="W401" s="17">
        <v>16513.67</v>
      </c>
      <c r="X401" s="72">
        <f t="shared" si="83"/>
        <v>0.014140454234135545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v>402</v>
      </c>
      <c r="B402" s="171"/>
      <c r="C402" s="171"/>
      <c r="D402" s="171"/>
      <c r="E402" s="171"/>
      <c r="F402" s="172" t="s">
        <v>70</v>
      </c>
      <c r="G402" s="22" t="s">
        <v>85</v>
      </c>
      <c r="H402" s="171"/>
      <c r="I402" s="171"/>
      <c r="J402" s="168">
        <v>878518.0599999999</v>
      </c>
      <c r="K402" s="130">
        <v>28900.65</v>
      </c>
      <c r="L402" s="72">
        <f t="shared" si="77"/>
        <v>0.06192896059420294</v>
      </c>
      <c r="M402" s="17">
        <v>526112.175759757</v>
      </c>
      <c r="N402" s="72">
        <f t="shared" si="78"/>
        <v>0.05039190170082812</v>
      </c>
      <c r="O402" s="17">
        <v>265550.6642402429</v>
      </c>
      <c r="P402" s="72">
        <f t="shared" si="82"/>
        <v>0.05039190440083915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10373.82</v>
      </c>
      <c r="V402" s="72">
        <f t="shared" si="72"/>
        <v>0.02058026318911451</v>
      </c>
      <c r="W402" s="17">
        <v>47580.75</v>
      </c>
      <c r="X402" s="72">
        <f t="shared" si="83"/>
        <v>0.04074281597009295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v>403</v>
      </c>
      <c r="B403" s="171"/>
      <c r="C403" s="171"/>
      <c r="D403" s="171"/>
      <c r="E403" s="171"/>
      <c r="F403" s="172" t="s">
        <v>92</v>
      </c>
      <c r="G403" s="171" t="s">
        <v>87</v>
      </c>
      <c r="H403" s="171"/>
      <c r="I403" s="171"/>
      <c r="J403" s="168">
        <v>0</v>
      </c>
      <c r="K403" s="130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v>404</v>
      </c>
      <c r="B404" s="171"/>
      <c r="C404" s="171"/>
      <c r="D404" s="171"/>
      <c r="E404" s="171"/>
      <c r="F404" s="172" t="s">
        <v>94</v>
      </c>
      <c r="G404" s="22" t="s">
        <v>86</v>
      </c>
      <c r="H404" s="171"/>
      <c r="I404" s="171"/>
      <c r="J404" s="168">
        <v>65039.049999999996</v>
      </c>
      <c r="K404" s="130">
        <v>2529.62</v>
      </c>
      <c r="L404" s="72">
        <f t="shared" si="77"/>
        <v>0.005420526434468001</v>
      </c>
      <c r="M404" s="17">
        <v>37600.40438423504</v>
      </c>
      <c r="N404" s="72">
        <f t="shared" si="78"/>
        <v>0.003601429445926712</v>
      </c>
      <c r="O404" s="17">
        <v>18978.48561576496</v>
      </c>
      <c r="P404" s="72">
        <f t="shared" si="82"/>
        <v>0.0036014296388922258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1412.32</v>
      </c>
      <c r="V404" s="72">
        <f t="shared" si="72"/>
        <v>0.002801852866856202</v>
      </c>
      <c r="W404" s="17">
        <v>4518.22</v>
      </c>
      <c r="X404" s="72">
        <f t="shared" si="83"/>
        <v>0.0038688966855796388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524</v>
      </c>
      <c r="K405" s="130"/>
      <c r="L405" s="72">
        <f t="shared" si="77"/>
        <v>0</v>
      </c>
      <c r="M405" s="17">
        <v>348.232563370175</v>
      </c>
      <c r="N405" s="72">
        <f t="shared" si="78"/>
        <v>3.3354295739375534E-05</v>
      </c>
      <c r="O405" s="17">
        <v>175.767436629825</v>
      </c>
      <c r="P405" s="72">
        <f t="shared" si="82"/>
        <v>3.335429752650726E-05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6</v>
      </c>
      <c r="K406" s="97">
        <v>0</v>
      </c>
      <c r="L406" s="72">
        <f t="shared" si="77"/>
        <v>0</v>
      </c>
      <c r="M406" s="18">
        <v>3.98739576378063</v>
      </c>
      <c r="N406" s="72">
        <f t="shared" si="78"/>
        <v>3.819194168630787E-07</v>
      </c>
      <c r="O406" s="18">
        <v>2.01260423621937</v>
      </c>
      <c r="P406" s="72">
        <f t="shared" si="82"/>
        <v>3.8191943732641896E-07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6</v>
      </c>
      <c r="K407" s="130"/>
      <c r="L407" s="72">
        <f t="shared" si="77"/>
        <v>0</v>
      </c>
      <c r="M407" s="17">
        <v>3.98739576378063</v>
      </c>
      <c r="N407" s="72">
        <f t="shared" si="78"/>
        <v>3.819194168630787E-07</v>
      </c>
      <c r="O407" s="17">
        <v>2.01260423621937</v>
      </c>
      <c r="P407" s="72">
        <f t="shared" si="82"/>
        <v>3.8191943732641896E-07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21209.510000000002</v>
      </c>
      <c r="K410" s="130">
        <v>1156.88</v>
      </c>
      <c r="L410" s="72">
        <f t="shared" si="77"/>
        <v>0.002478988394109527</v>
      </c>
      <c r="M410" s="17">
        <v>12173.060716309428</v>
      </c>
      <c r="N410" s="72">
        <f t="shared" si="78"/>
        <v>0.0011659560589500398</v>
      </c>
      <c r="O410" s="17">
        <v>6144.249283690572</v>
      </c>
      <c r="P410" s="72">
        <f t="shared" si="82"/>
        <v>0.001165956121422265</v>
      </c>
      <c r="Q410" s="17"/>
      <c r="R410" s="72">
        <f t="shared" si="79"/>
        <v>0</v>
      </c>
      <c r="S410" s="17"/>
      <c r="T410" s="72">
        <f t="shared" si="80"/>
        <v>0</v>
      </c>
      <c r="U410" s="17">
        <v>1735.32</v>
      </c>
      <c r="V410" s="72">
        <f t="shared" si="72"/>
        <v>0.003442641410525167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135219.25</v>
      </c>
      <c r="K411" s="132">
        <v>0</v>
      </c>
      <c r="L411" s="72">
        <f t="shared" si="77"/>
        <v>0</v>
      </c>
      <c r="M411" s="21">
        <v>89862.11077193232</v>
      </c>
      <c r="N411" s="72">
        <f t="shared" si="78"/>
        <v>0.008607142851443808</v>
      </c>
      <c r="O411" s="21">
        <v>45357.139228067674</v>
      </c>
      <c r="P411" s="72">
        <f t="shared" si="82"/>
        <v>0.00860714331261673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135219.25</v>
      </c>
      <c r="K412" s="130"/>
      <c r="L412" s="72">
        <f t="shared" si="77"/>
        <v>0</v>
      </c>
      <c r="M412" s="17">
        <v>89862.11077193232</v>
      </c>
      <c r="N412" s="72">
        <f t="shared" si="78"/>
        <v>0.008607142851443808</v>
      </c>
      <c r="O412" s="17">
        <v>45357.139228067674</v>
      </c>
      <c r="P412" s="72">
        <f t="shared" si="82"/>
        <v>0.00860714331261673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818572.2600000001</v>
      </c>
      <c r="K417" s="129">
        <v>4321.98</v>
      </c>
      <c r="L417" s="72">
        <f t="shared" si="77"/>
        <v>0.00926123561611705</v>
      </c>
      <c r="M417" s="15">
        <v>535509.8295916659</v>
      </c>
      <c r="N417" s="72">
        <f t="shared" si="78"/>
        <v>0.05129202465926771</v>
      </c>
      <c r="O417" s="15">
        <v>270294.0504083342</v>
      </c>
      <c r="P417" s="72">
        <f t="shared" si="82"/>
        <v>0.05129202740750755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8446.4</v>
      </c>
      <c r="X417" s="72">
        <f t="shared" si="83"/>
        <v>0.0072325493147920765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818572.2600000001</v>
      </c>
      <c r="K418" s="129">
        <v>4321.98</v>
      </c>
      <c r="L418" s="72">
        <f t="shared" si="77"/>
        <v>0.00926123561611705</v>
      </c>
      <c r="M418" s="15">
        <v>535509.8295916659</v>
      </c>
      <c r="N418" s="72">
        <f t="shared" si="78"/>
        <v>0.05129202465926771</v>
      </c>
      <c r="O418" s="15">
        <v>270294.0504083342</v>
      </c>
      <c r="P418" s="72">
        <f t="shared" si="82"/>
        <v>0.05129202740750755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8446.4</v>
      </c>
      <c r="X418" s="72">
        <f t="shared" si="83"/>
        <v>0.0072325493147920765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v>419</v>
      </c>
      <c r="B419" s="169"/>
      <c r="C419" s="169"/>
      <c r="D419" s="169"/>
      <c r="E419" s="169" t="s">
        <v>38</v>
      </c>
      <c r="F419" s="185" t="s">
        <v>78</v>
      </c>
      <c r="G419" s="169"/>
      <c r="H419" s="169"/>
      <c r="I419" s="169"/>
      <c r="J419" s="168">
        <v>800232.54</v>
      </c>
      <c r="K419" s="132">
        <v>4321.98</v>
      </c>
      <c r="L419" s="72">
        <f t="shared" si="77"/>
        <v>0.00926123561611705</v>
      </c>
      <c r="M419" s="21">
        <v>523321.8759521787</v>
      </c>
      <c r="N419" s="72">
        <f t="shared" si="78"/>
        <v>0.05012464213129569</v>
      </c>
      <c r="O419" s="21">
        <v>264142.2840478213</v>
      </c>
      <c r="P419" s="72">
        <f t="shared" si="82"/>
        <v>0.05012464481698686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8446.4</v>
      </c>
      <c r="X419" s="72">
        <f t="shared" si="83"/>
        <v>0.0072325493147920765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77"/>
        <v>0</v>
      </c>
      <c r="M421" s="17"/>
      <c r="N421" s="72">
        <f t="shared" si="78"/>
        <v>0</v>
      </c>
      <c r="O421" s="17"/>
      <c r="P421" s="72">
        <f t="shared" si="82"/>
        <v>0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800232.54</v>
      </c>
      <c r="K424" s="130">
        <v>4321.98</v>
      </c>
      <c r="L424" s="72">
        <f t="shared" si="77"/>
        <v>0.00926123561611705</v>
      </c>
      <c r="M424" s="17">
        <v>523321.8759521787</v>
      </c>
      <c r="N424" s="72">
        <f t="shared" si="78"/>
        <v>0.05012464213129569</v>
      </c>
      <c r="O424" s="17">
        <v>264142.2840478213</v>
      </c>
      <c r="P424" s="72">
        <f t="shared" si="82"/>
        <v>0.05012464481698686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8446.4</v>
      </c>
      <c r="X424" s="72">
        <f t="shared" si="83"/>
        <v>0.0072325493147920765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v>429</v>
      </c>
      <c r="B429" s="169"/>
      <c r="C429" s="169"/>
      <c r="D429" s="169"/>
      <c r="E429" s="169" t="s">
        <v>40</v>
      </c>
      <c r="F429" s="185" t="s">
        <v>85</v>
      </c>
      <c r="G429" s="169"/>
      <c r="H429" s="169"/>
      <c r="I429" s="169"/>
      <c r="J429" s="168">
        <v>18339.72</v>
      </c>
      <c r="K429" s="132">
        <v>0</v>
      </c>
      <c r="L429" s="72">
        <f t="shared" si="77"/>
        <v>0</v>
      </c>
      <c r="M429" s="21">
        <v>12187.95363948715</v>
      </c>
      <c r="N429" s="72">
        <f t="shared" si="78"/>
        <v>0.0011673825279720238</v>
      </c>
      <c r="O429" s="21">
        <v>6151.766360512852</v>
      </c>
      <c r="P429" s="72">
        <f t="shared" si="82"/>
        <v>0.001167382590520679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18339.72</v>
      </c>
      <c r="K434" s="130"/>
      <c r="L434" s="72">
        <f t="shared" si="77"/>
        <v>0</v>
      </c>
      <c r="M434" s="17">
        <v>12187.95363948715</v>
      </c>
      <c r="N434" s="72">
        <f t="shared" si="78"/>
        <v>0.0011673825279720238</v>
      </c>
      <c r="O434" s="17">
        <v>6151.766360512852</v>
      </c>
      <c r="P434" s="72">
        <f t="shared" si="82"/>
        <v>0.001167382590520679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v>439</v>
      </c>
      <c r="B439" s="169"/>
      <c r="C439" s="186"/>
      <c r="D439" s="186"/>
      <c r="E439" s="169" t="s">
        <v>42</v>
      </c>
      <c r="F439" s="185" t="s">
        <v>86</v>
      </c>
      <c r="G439" s="169"/>
      <c r="H439" s="169"/>
      <c r="I439" s="169"/>
      <c r="J439" s="168">
        <v>0</v>
      </c>
      <c r="K439" s="132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v>450</v>
      </c>
      <c r="B450" s="171"/>
      <c r="C450" s="94"/>
      <c r="D450" s="94"/>
      <c r="E450" s="171" t="s">
        <v>38</v>
      </c>
      <c r="F450" s="22" t="s">
        <v>89</v>
      </c>
      <c r="G450" s="171"/>
      <c r="H450" s="171"/>
      <c r="I450" s="171"/>
      <c r="J450" s="168">
        <v>0</v>
      </c>
      <c r="K450" s="130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v>451</v>
      </c>
      <c r="B451" s="171"/>
      <c r="C451" s="94"/>
      <c r="D451" s="94"/>
      <c r="E451" s="171" t="s">
        <v>40</v>
      </c>
      <c r="F451" s="22" t="s">
        <v>90</v>
      </c>
      <c r="G451" s="171"/>
      <c r="H451" s="171"/>
      <c r="I451" s="171"/>
      <c r="J451" s="168">
        <v>0</v>
      </c>
      <c r="K451" s="130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v>452</v>
      </c>
      <c r="B452" s="171"/>
      <c r="C452" s="94"/>
      <c r="D452" s="94"/>
      <c r="E452" s="171" t="s">
        <v>42</v>
      </c>
      <c r="F452" s="22" t="s">
        <v>86</v>
      </c>
      <c r="G452" s="171"/>
      <c r="H452" s="171"/>
      <c r="I452" s="171"/>
      <c r="J452" s="168">
        <v>0</v>
      </c>
      <c r="K452" s="130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66691.83</v>
      </c>
      <c r="K486" s="129">
        <v>0</v>
      </c>
      <c r="L486" s="72">
        <f t="shared" si="89"/>
        <v>0</v>
      </c>
      <c r="M486" s="15">
        <v>44321.120070129655</v>
      </c>
      <c r="N486" s="72">
        <f t="shared" si="90"/>
        <v>0.004245150803855262</v>
      </c>
      <c r="O486" s="15">
        <v>22370.709929870347</v>
      </c>
      <c r="P486" s="72">
        <f t="shared" si="94"/>
        <v>0.004245151031311532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66691.83</v>
      </c>
      <c r="K487" s="97">
        <v>0</v>
      </c>
      <c r="L487" s="72">
        <f t="shared" si="89"/>
        <v>0</v>
      </c>
      <c r="M487" s="18">
        <v>44321.120070129655</v>
      </c>
      <c r="N487" s="72">
        <f t="shared" si="90"/>
        <v>0.004245150803855262</v>
      </c>
      <c r="O487" s="18">
        <v>22370.709929870347</v>
      </c>
      <c r="P487" s="72">
        <f t="shared" si="94"/>
        <v>0.004245151031311532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66691.83</v>
      </c>
      <c r="K488" s="130"/>
      <c r="L488" s="72">
        <f t="shared" si="89"/>
        <v>0</v>
      </c>
      <c r="M488" s="17">
        <v>44321.120070129655</v>
      </c>
      <c r="N488" s="72">
        <f t="shared" si="90"/>
        <v>0.004245150803855262</v>
      </c>
      <c r="O488" s="17">
        <v>22370.709929870347</v>
      </c>
      <c r="P488" s="72">
        <f t="shared" si="94"/>
        <v>0.004245151031311532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934.27</v>
      </c>
      <c r="K494" s="136">
        <v>40.04</v>
      </c>
      <c r="L494" s="72">
        <f t="shared" si="89"/>
        <v>8.57986094496797E-05</v>
      </c>
      <c r="M494" s="25">
        <v>554.500546230547</v>
      </c>
      <c r="N494" s="72">
        <f t="shared" si="90"/>
        <v>5.3110987173702596E-05</v>
      </c>
      <c r="O494" s="25">
        <v>279.879453769453</v>
      </c>
      <c r="P494" s="72">
        <f t="shared" si="94"/>
        <v>5.3110990019402915E-05</v>
      </c>
      <c r="Q494" s="25"/>
      <c r="R494" s="72">
        <f t="shared" si="91"/>
        <v>0</v>
      </c>
      <c r="S494" s="25"/>
      <c r="T494" s="72">
        <f t="shared" si="92"/>
        <v>0</v>
      </c>
      <c r="U494" s="25">
        <v>0.27</v>
      </c>
      <c r="V494" s="72">
        <f t="shared" si="84"/>
        <v>5.356436742743673E-07</v>
      </c>
      <c r="W494" s="25">
        <v>59.58</v>
      </c>
      <c r="X494" s="72">
        <f t="shared" si="95"/>
        <v>5.1017627412307244E-05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7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7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7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7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7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7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7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7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7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7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7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7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7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7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7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7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7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7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315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4"/>
  <sheetViews>
    <sheetView rightToLeft="1" zoomScale="130" zoomScaleNormal="130" zoomScalePageLayoutView="0" workbookViewId="0" topLeftCell="A1">
      <selection activeCell="D22" sqref="D22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309</v>
      </c>
      <c r="AG2" s="217">
        <v>0</v>
      </c>
    </row>
    <row r="3" spans="2:33" ht="3.75" customHeight="1">
      <c r="B3" s="218"/>
      <c r="R3" s="2" t="s">
        <v>258</v>
      </c>
      <c r="AG3" s="300" t="s">
        <v>277</v>
      </c>
    </row>
    <row r="4" spans="18:33" ht="18.75" customHeight="1" hidden="1">
      <c r="R4" s="2" t="s">
        <v>259</v>
      </c>
      <c r="AG4" s="300"/>
    </row>
    <row r="5" spans="1:35" ht="15" customHeight="1">
      <c r="A5" s="219" t="s">
        <v>0</v>
      </c>
      <c r="B5" s="105"/>
      <c r="C5" s="106"/>
      <c r="AF5" s="2" t="s">
        <v>278</v>
      </c>
      <c r="AG5" s="300"/>
      <c r="AH5" s="220"/>
      <c r="AI5" s="220"/>
    </row>
    <row r="6" spans="1:35" ht="15">
      <c r="A6" s="107"/>
      <c r="B6" s="108"/>
      <c r="C6" s="109"/>
      <c r="D6" s="291" t="s">
        <v>1</v>
      </c>
      <c r="E6" s="292"/>
      <c r="F6" s="292"/>
      <c r="G6" s="292"/>
      <c r="H6" s="292"/>
      <c r="I6" s="292" t="s">
        <v>2</v>
      </c>
      <c r="J6" s="292"/>
      <c r="K6" s="292"/>
      <c r="L6" s="292"/>
      <c r="M6" s="292"/>
      <c r="N6" s="301" t="s">
        <v>279</v>
      </c>
      <c r="O6" s="301" t="s">
        <v>280</v>
      </c>
      <c r="P6" s="303" t="s">
        <v>281</v>
      </c>
      <c r="Q6" s="304"/>
      <c r="R6" s="221">
        <v>0.1</v>
      </c>
      <c r="AF6" s="2" t="s">
        <v>282</v>
      </c>
      <c r="AG6" s="300"/>
      <c r="AH6" s="220"/>
      <c r="AI6" s="220"/>
    </row>
    <row r="7" spans="1:35" ht="15" customHeight="1">
      <c r="A7" s="222"/>
      <c r="B7" s="223"/>
      <c r="C7" s="110"/>
      <c r="D7" s="224" t="s">
        <v>3</v>
      </c>
      <c r="E7" s="299" t="s">
        <v>4</v>
      </c>
      <c r="F7" s="299"/>
      <c r="G7" s="225" t="s">
        <v>3</v>
      </c>
      <c r="H7" s="226" t="s">
        <v>5</v>
      </c>
      <c r="I7" s="225" t="s">
        <v>3</v>
      </c>
      <c r="J7" s="299" t="s">
        <v>4</v>
      </c>
      <c r="K7" s="299"/>
      <c r="L7" s="225" t="s">
        <v>3</v>
      </c>
      <c r="M7" s="226" t="s">
        <v>5</v>
      </c>
      <c r="N7" s="301"/>
      <c r="O7" s="301"/>
      <c r="P7" s="303" t="s">
        <v>283</v>
      </c>
      <c r="Q7" s="303" t="s">
        <v>33</v>
      </c>
      <c r="R7" s="305" t="s">
        <v>253</v>
      </c>
      <c r="S7" s="305"/>
      <c r="T7" s="305"/>
      <c r="U7" s="2" t="s">
        <v>284</v>
      </c>
      <c r="AF7" s="2" t="s">
        <v>285</v>
      </c>
      <c r="AG7" s="300"/>
      <c r="AH7" s="220"/>
      <c r="AI7" s="220"/>
    </row>
    <row r="8" spans="1:33" ht="12.75">
      <c r="A8" s="293" t="s">
        <v>6</v>
      </c>
      <c r="B8" s="294"/>
      <c r="C8" s="295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02"/>
      <c r="O8" s="302"/>
      <c r="P8" s="303"/>
      <c r="Q8" s="303"/>
      <c r="R8" s="306" t="s">
        <v>254</v>
      </c>
      <c r="S8" s="306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00"/>
    </row>
    <row r="9" spans="1:33" ht="15">
      <c r="A9" s="228"/>
      <c r="B9" s="229"/>
      <c r="C9" s="111"/>
      <c r="D9" s="296" t="s">
        <v>12</v>
      </c>
      <c r="E9" s="296"/>
      <c r="F9" s="296"/>
      <c r="G9" s="296"/>
      <c r="H9" s="297"/>
      <c r="I9" s="298"/>
      <c r="J9" s="298"/>
      <c r="K9" s="298"/>
      <c r="L9" s="298"/>
      <c r="M9" s="298"/>
      <c r="N9" s="112">
        <v>10447830640.783487</v>
      </c>
      <c r="O9" s="112">
        <v>16176794.29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316">
        <v>0</v>
      </c>
      <c r="S10" s="316">
        <v>0</v>
      </c>
      <c r="T10" s="316">
        <v>0</v>
      </c>
      <c r="U10" s="316">
        <v>0</v>
      </c>
      <c r="V10" s="316">
        <v>0</v>
      </c>
      <c r="W10" s="316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0.043467317667200245</v>
      </c>
      <c r="E11" s="246">
        <v>0.004</v>
      </c>
      <c r="F11" s="246">
        <v>0.005593135802</v>
      </c>
      <c r="G11" s="246">
        <v>0.03369675380504189</v>
      </c>
      <c r="H11" s="317"/>
      <c r="I11" s="247">
        <v>0.017797700961000196</v>
      </c>
      <c r="J11" s="248">
        <v>0.0005</v>
      </c>
      <c r="K11" s="248">
        <v>0.002496024044</v>
      </c>
      <c r="L11" s="248">
        <v>0.01488312053114127</v>
      </c>
      <c r="M11" s="249"/>
      <c r="N11" s="113">
        <v>0</v>
      </c>
      <c r="O11" s="113">
        <v>466674.23000000004</v>
      </c>
      <c r="P11" s="113" t="s">
        <v>299</v>
      </c>
      <c r="Q11" s="113" t="e">
        <v>#REF!</v>
      </c>
      <c r="R11" s="316">
        <v>0.09202316164584357</v>
      </c>
      <c r="S11" s="316">
        <v>0.12867451000365024</v>
      </c>
      <c r="T11" s="316">
        <v>0.775220455585391</v>
      </c>
      <c r="U11" s="316">
        <v>0.02809351618479497</v>
      </c>
      <c r="V11" s="316">
        <v>0.1402441837555028</v>
      </c>
      <c r="W11" s="316">
        <v>0.8362383750437431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0" t="s">
        <v>17</v>
      </c>
      <c r="B12" s="251" t="s">
        <v>18</v>
      </c>
      <c r="C12" s="252"/>
      <c r="D12" s="253">
        <v>0.06511307435641434</v>
      </c>
      <c r="E12" s="254">
        <v>0.004</v>
      </c>
      <c r="F12" s="254">
        <v>0.008820770345746687</v>
      </c>
      <c r="G12" s="254">
        <v>0.05202217980458079</v>
      </c>
      <c r="H12" s="255"/>
      <c r="I12" s="247">
        <v>0.022539392352999954</v>
      </c>
      <c r="J12" s="248">
        <v>0.0005</v>
      </c>
      <c r="K12" s="248">
        <v>0.003272466424341103</v>
      </c>
      <c r="L12" s="248">
        <v>0.018965609852037657</v>
      </c>
      <c r="M12" s="249"/>
      <c r="N12" s="113">
        <v>10440410547.180115</v>
      </c>
      <c r="O12" s="113">
        <v>10440411.216929944</v>
      </c>
      <c r="P12" s="113" t="e">
        <v>#REF!</v>
      </c>
      <c r="Q12" s="113" t="e">
        <v>#REF!</v>
      </c>
      <c r="R12" s="316">
        <v>0.061431594799300965</v>
      </c>
      <c r="S12" s="316">
        <v>0.1354684974244001</v>
      </c>
      <c r="T12" s="316">
        <v>0.7989513675828462</v>
      </c>
      <c r="U12" s="316">
        <v>0.02218338419107607</v>
      </c>
      <c r="V12" s="316">
        <v>0.1451887598871113</v>
      </c>
      <c r="W12" s="316">
        <v>0.8414428195316174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6">
        <v>0.06511307435641434</v>
      </c>
      <c r="E13" s="257">
        <v>0.00798446829413242</v>
      </c>
      <c r="F13" s="258"/>
      <c r="G13" s="259">
        <v>0.05670350298005533</v>
      </c>
      <c r="H13" s="318">
        <v>0.0486</v>
      </c>
      <c r="I13" s="260">
        <v>0.022539392352999954</v>
      </c>
      <c r="J13" s="261">
        <v>0.000995522621126355</v>
      </c>
      <c r="K13" s="262"/>
      <c r="L13" s="261">
        <v>0.021543869731873645</v>
      </c>
      <c r="M13" s="319">
        <v>0.0481</v>
      </c>
      <c r="N13" s="114">
        <v>5269708.787371853</v>
      </c>
      <c r="O13" s="114">
        <v>5269708.843070055</v>
      </c>
      <c r="P13" s="114" t="e">
        <v>#REF!</v>
      </c>
      <c r="Q13" s="114" t="e">
        <v>#REF!</v>
      </c>
      <c r="R13" s="309" t="s">
        <v>257</v>
      </c>
      <c r="S13" s="309"/>
      <c r="T13" s="309"/>
      <c r="U13" s="263"/>
      <c r="V13" s="263"/>
      <c r="W13" s="263"/>
    </row>
    <row r="14" spans="1:17" ht="19.5" customHeight="1">
      <c r="A14" s="219" t="s">
        <v>21</v>
      </c>
      <c r="B14" s="105"/>
      <c r="C14" s="106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15">
      <c r="A15" s="107"/>
      <c r="B15" s="108"/>
      <c r="C15" s="108"/>
      <c r="D15" s="292" t="s">
        <v>1</v>
      </c>
      <c r="E15" s="292"/>
      <c r="F15" s="292"/>
      <c r="G15" s="292"/>
      <c r="H15" s="292"/>
      <c r="I15" s="292" t="s">
        <v>2</v>
      </c>
      <c r="J15" s="292"/>
      <c r="K15" s="292"/>
      <c r="L15" s="292"/>
      <c r="M15" s="292"/>
      <c r="N15" s="264"/>
      <c r="O15" s="264"/>
      <c r="P15" s="264"/>
      <c r="Q15" s="264"/>
    </row>
    <row r="16" spans="1:22" ht="26.25" customHeight="1">
      <c r="A16" s="222"/>
      <c r="B16" s="223"/>
      <c r="C16" s="115"/>
      <c r="D16" s="225" t="s">
        <v>3</v>
      </c>
      <c r="E16" s="299" t="s">
        <v>4</v>
      </c>
      <c r="F16" s="299"/>
      <c r="G16" s="225" t="s">
        <v>3</v>
      </c>
      <c r="H16" s="226" t="s">
        <v>5</v>
      </c>
      <c r="I16" s="225" t="s">
        <v>3</v>
      </c>
      <c r="J16" s="299" t="s">
        <v>4</v>
      </c>
      <c r="K16" s="299"/>
      <c r="L16" s="225" t="s">
        <v>3</v>
      </c>
      <c r="M16" s="226" t="s">
        <v>5</v>
      </c>
      <c r="N16" s="307" t="s">
        <v>279</v>
      </c>
      <c r="O16" s="310" t="s">
        <v>280</v>
      </c>
      <c r="P16" s="310" t="s">
        <v>281</v>
      </c>
      <c r="Q16" s="312"/>
      <c r="S16" s="265" t="s">
        <v>251</v>
      </c>
      <c r="T16" s="266" t="s">
        <v>252</v>
      </c>
      <c r="U16" s="266" t="s">
        <v>286</v>
      </c>
      <c r="V16" s="267" t="s">
        <v>287</v>
      </c>
    </row>
    <row r="17" spans="1:22" ht="12.75" customHeight="1">
      <c r="A17" s="268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08"/>
      <c r="O17" s="311"/>
      <c r="P17" s="311" t="s">
        <v>283</v>
      </c>
      <c r="Q17" s="313" t="s">
        <v>33</v>
      </c>
      <c r="S17" s="269">
        <v>9</v>
      </c>
      <c r="T17" s="270" t="s">
        <v>273</v>
      </c>
      <c r="U17" s="320">
        <v>0.0002</v>
      </c>
      <c r="V17" s="321">
        <v>0</v>
      </c>
    </row>
    <row r="18" spans="1:22" ht="15">
      <c r="A18" s="271"/>
      <c r="B18" s="272"/>
      <c r="C18" s="118"/>
      <c r="D18" s="314" t="s">
        <v>12</v>
      </c>
      <c r="E18" s="314"/>
      <c r="F18" s="314"/>
      <c r="G18" s="314"/>
      <c r="H18" s="314"/>
      <c r="I18" s="314" t="s">
        <v>12</v>
      </c>
      <c r="J18" s="314"/>
      <c r="K18" s="314"/>
      <c r="L18" s="314"/>
      <c r="M18" s="314"/>
      <c r="N18" s="308"/>
      <c r="O18" s="311"/>
      <c r="P18" s="311"/>
      <c r="Q18" s="313"/>
      <c r="V18" s="2" t="s">
        <v>288</v>
      </c>
    </row>
    <row r="19" spans="1:21" ht="12.75">
      <c r="A19" s="273"/>
      <c r="B19" s="274" t="s">
        <v>22</v>
      </c>
      <c r="C19" s="275" t="s">
        <v>23</v>
      </c>
      <c r="D19" s="276" t="s">
        <v>24</v>
      </c>
      <c r="E19" s="277" t="s">
        <v>24</v>
      </c>
      <c r="F19" s="277" t="s">
        <v>24</v>
      </c>
      <c r="G19" s="277" t="s">
        <v>24</v>
      </c>
      <c r="H19" s="278" t="s">
        <v>24</v>
      </c>
      <c r="I19" s="276" t="s">
        <v>24</v>
      </c>
      <c r="J19" s="277" t="s">
        <v>24</v>
      </c>
      <c r="K19" s="277" t="s">
        <v>24</v>
      </c>
      <c r="L19" s="277" t="s">
        <v>24</v>
      </c>
      <c r="M19" s="278" t="s">
        <v>24</v>
      </c>
      <c r="N19" s="112">
        <v>2150384.816</v>
      </c>
      <c r="O19" s="119">
        <v>2150384.08</v>
      </c>
      <c r="P19" s="119" t="e">
        <v>#REF!</v>
      </c>
      <c r="Q19" s="120" t="e">
        <v>#REF!</v>
      </c>
      <c r="S19" s="279"/>
      <c r="U19" s="2" t="s">
        <v>289</v>
      </c>
    </row>
    <row r="20" spans="1:33" ht="14.25" customHeight="1">
      <c r="A20" s="280" t="s">
        <v>13</v>
      </c>
      <c r="B20" s="281">
        <v>44</v>
      </c>
      <c r="C20" s="77" t="s">
        <v>238</v>
      </c>
      <c r="D20" s="282">
        <v>0.0565751503719907</v>
      </c>
      <c r="E20" s="246">
        <v>0.008052460645610542</v>
      </c>
      <c r="F20" s="246"/>
      <c r="G20" s="246">
        <v>0.04814266682742607</v>
      </c>
      <c r="H20" s="322">
        <v>0.036</v>
      </c>
      <c r="I20" s="282">
        <v>0.0255427474678447</v>
      </c>
      <c r="J20" s="246">
        <v>0.0010257419439048529</v>
      </c>
      <c r="K20" s="246"/>
      <c r="L20" s="246">
        <v>0.024517005523939848</v>
      </c>
      <c r="M20" s="322">
        <v>0.0339</v>
      </c>
      <c r="N20" s="113">
        <v>100187.619</v>
      </c>
      <c r="O20" s="121">
        <v>100187.61</v>
      </c>
      <c r="P20" s="121" t="e">
        <v>#REF!</v>
      </c>
      <c r="Q20" s="122" t="e">
        <v>#REF!</v>
      </c>
      <c r="R20" s="316"/>
      <c r="S20" s="283">
        <v>1</v>
      </c>
      <c r="T20" s="323">
        <v>0.02554334387474433</v>
      </c>
      <c r="U20" s="316">
        <v>-5.964068996271166E-07</v>
      </c>
      <c r="V20" s="324">
        <v>0</v>
      </c>
      <c r="W20" s="283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0" t="s">
        <v>15</v>
      </c>
      <c r="B21" s="284">
        <v>43</v>
      </c>
      <c r="C21" s="77" t="s">
        <v>239</v>
      </c>
      <c r="D21" s="282">
        <v>0.0725299215487551</v>
      </c>
      <c r="E21" s="246">
        <v>0.007622235171220054</v>
      </c>
      <c r="F21" s="246"/>
      <c r="G21" s="246">
        <v>0.06449158888960382</v>
      </c>
      <c r="H21" s="322">
        <v>0.036</v>
      </c>
      <c r="I21" s="282">
        <v>0.040996300216112</v>
      </c>
      <c r="J21" s="246">
        <v>0.0009662505802695945</v>
      </c>
      <c r="K21" s="246"/>
      <c r="L21" s="246">
        <v>0.04003004963584241</v>
      </c>
      <c r="M21" s="322">
        <v>0.0365</v>
      </c>
      <c r="N21" s="113">
        <v>23045.111</v>
      </c>
      <c r="O21" s="121">
        <v>23045.12</v>
      </c>
      <c r="P21" s="121" t="e">
        <v>#REF!</v>
      </c>
      <c r="Q21" s="122" t="e">
        <v>#REF!</v>
      </c>
      <c r="S21" s="283">
        <v>1</v>
      </c>
      <c r="T21" s="323">
        <v>0.040995539702952444</v>
      </c>
      <c r="U21" s="316">
        <v>7.605131595589398E-07</v>
      </c>
      <c r="V21" s="324">
        <v>0</v>
      </c>
      <c r="W21" s="283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0" t="s">
        <v>17</v>
      </c>
      <c r="B22" s="284">
        <v>40</v>
      </c>
      <c r="C22" s="77" t="s">
        <v>240</v>
      </c>
      <c r="D22" s="282">
        <v>0.0551979783446965</v>
      </c>
      <c r="E22" s="246">
        <v>0.007896005384560966</v>
      </c>
      <c r="F22" s="246"/>
      <c r="G22" s="246">
        <v>0.04690967993747175</v>
      </c>
      <c r="H22" s="322">
        <v>0.0391</v>
      </c>
      <c r="I22" s="282">
        <v>0.0150682040995733</v>
      </c>
      <c r="J22" s="246">
        <v>0.0009928227238162255</v>
      </c>
      <c r="K22" s="246"/>
      <c r="L22" s="246">
        <v>0.014075381375757074</v>
      </c>
      <c r="M22" s="322">
        <v>0.0389</v>
      </c>
      <c r="N22" s="113">
        <v>504066.335</v>
      </c>
      <c r="O22" s="121">
        <v>504066.4400000001</v>
      </c>
      <c r="P22" s="121" t="e">
        <v>#REF!</v>
      </c>
      <c r="Q22" s="122" t="e">
        <v>#REF!</v>
      </c>
      <c r="S22" s="283">
        <v>1</v>
      </c>
      <c r="T22" s="323">
        <v>0.015066680966459023</v>
      </c>
      <c r="U22" s="316">
        <v>1.5231331142763482E-06</v>
      </c>
      <c r="V22" s="324">
        <v>0</v>
      </c>
      <c r="W22" s="283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0" t="s">
        <v>19</v>
      </c>
      <c r="B23" s="284">
        <v>42</v>
      </c>
      <c r="C23" s="77" t="s">
        <v>241</v>
      </c>
      <c r="D23" s="282">
        <v>0.0483758950038753</v>
      </c>
      <c r="E23" s="246">
        <v>0.00749598823615556</v>
      </c>
      <c r="F23" s="246"/>
      <c r="G23" s="246">
        <v>0.04062687295469547</v>
      </c>
      <c r="H23" s="322">
        <v>0.0327</v>
      </c>
      <c r="I23" s="282">
        <v>0.0133843645985907</v>
      </c>
      <c r="J23" s="246">
        <v>0.0009430286340379004</v>
      </c>
      <c r="K23" s="246"/>
      <c r="L23" s="246">
        <v>0.0124413359645528</v>
      </c>
      <c r="M23" s="322">
        <v>0.0317</v>
      </c>
      <c r="N23" s="113">
        <v>1167832.49</v>
      </c>
      <c r="O23" s="121">
        <v>1167831.65</v>
      </c>
      <c r="P23" s="121" t="e">
        <v>#REF!</v>
      </c>
      <c r="Q23" s="122" t="e">
        <v>#REF!</v>
      </c>
      <c r="S23" s="283">
        <v>1</v>
      </c>
      <c r="T23" s="323">
        <v>0.013383220329643786</v>
      </c>
      <c r="U23" s="316">
        <v>1.1442689469148837E-06</v>
      </c>
      <c r="V23" s="324">
        <v>0</v>
      </c>
      <c r="W23" s="283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0" t="s">
        <v>25</v>
      </c>
      <c r="B24" s="284">
        <v>41</v>
      </c>
      <c r="C24" s="77" t="s">
        <v>242</v>
      </c>
      <c r="D24" s="282">
        <v>0.00795552864584526</v>
      </c>
      <c r="E24" s="246">
        <v>0.00870535644773326</v>
      </c>
      <c r="F24" s="246"/>
      <c r="G24" s="246">
        <v>-0.0008038065154902796</v>
      </c>
      <c r="H24" s="322">
        <v>0.0403</v>
      </c>
      <c r="I24" s="282">
        <v>0.00186925468815624</v>
      </c>
      <c r="J24" s="246">
        <v>0.0011229661534690402</v>
      </c>
      <c r="K24" s="246"/>
      <c r="L24" s="246">
        <v>0.0007462885346871998</v>
      </c>
      <c r="M24" s="322">
        <v>0.0417</v>
      </c>
      <c r="N24" s="113">
        <v>86465.86</v>
      </c>
      <c r="O24" s="121">
        <v>86465.86</v>
      </c>
      <c r="P24" s="121" t="e">
        <v>#REF!</v>
      </c>
      <c r="Q24" s="122" t="e">
        <v>#REF!</v>
      </c>
      <c r="S24" s="283">
        <v>1</v>
      </c>
      <c r="T24" s="323">
        <v>0.001867464119627904</v>
      </c>
      <c r="U24" s="316">
        <v>1.790568528335949E-06</v>
      </c>
      <c r="V24" s="324">
        <v>0</v>
      </c>
      <c r="W24" s="283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0" t="s">
        <v>26</v>
      </c>
      <c r="B25" s="284">
        <v>101</v>
      </c>
      <c r="C25" s="77" t="s">
        <v>243</v>
      </c>
      <c r="D25" s="282">
        <v>0.0785293395183977</v>
      </c>
      <c r="E25" s="246">
        <v>0.007216700894106755</v>
      </c>
      <c r="F25" s="246"/>
      <c r="G25" s="246">
        <v>0.07080224721355877</v>
      </c>
      <c r="H25" s="322">
        <v>0.0314</v>
      </c>
      <c r="I25" s="282">
        <v>0.059935856971683</v>
      </c>
      <c r="J25" s="246">
        <v>0.0008214454058260146</v>
      </c>
      <c r="K25" s="246"/>
      <c r="L25" s="246">
        <v>0.059114411565856985</v>
      </c>
      <c r="M25" s="322">
        <v>0.0323</v>
      </c>
      <c r="N25" s="113">
        <v>58288.726</v>
      </c>
      <c r="O25" s="121">
        <v>58288.72</v>
      </c>
      <c r="P25" s="121" t="e">
        <v>#REF!</v>
      </c>
      <c r="Q25" s="122" t="e">
        <v>#REF!</v>
      </c>
      <c r="S25" s="283">
        <v>1</v>
      </c>
      <c r="T25" s="323">
        <v>0.05993700538145541</v>
      </c>
      <c r="U25" s="316">
        <v>-1.1484097724098752E-06</v>
      </c>
      <c r="V25" s="324">
        <v>0</v>
      </c>
      <c r="W25" s="283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0" t="s">
        <v>269</v>
      </c>
      <c r="B26" s="284">
        <v>184</v>
      </c>
      <c r="C26" s="77" t="s">
        <v>270</v>
      </c>
      <c r="D26" s="282">
        <v>0.0488409251553821</v>
      </c>
      <c r="E26" s="246">
        <v>0.007483998201288735</v>
      </c>
      <c r="F26" s="246"/>
      <c r="G26" s="246">
        <v>0.041072215828614755</v>
      </c>
      <c r="H26" s="322">
        <v>0.0471</v>
      </c>
      <c r="I26" s="282">
        <v>0.0213900728946341</v>
      </c>
      <c r="J26" s="246">
        <v>0.0009900169060072749</v>
      </c>
      <c r="K26" s="246"/>
      <c r="L26" s="246">
        <v>0.020400055988626823</v>
      </c>
      <c r="M26" s="322">
        <v>0.0484</v>
      </c>
      <c r="N26" s="113">
        <v>30677.503</v>
      </c>
      <c r="O26" s="121">
        <v>30677.51</v>
      </c>
      <c r="P26" s="121" t="e">
        <v>#REF!</v>
      </c>
      <c r="Q26" s="122" t="e">
        <v>#REF!</v>
      </c>
      <c r="S26" s="283">
        <v>1</v>
      </c>
      <c r="T26" s="323">
        <v>0.021389028962288226</v>
      </c>
      <c r="U26" s="316">
        <v>1.0439323458732996E-06</v>
      </c>
      <c r="V26" s="324">
        <v>0</v>
      </c>
      <c r="W26" s="283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0" t="s">
        <v>271</v>
      </c>
      <c r="B27" s="284">
        <v>181</v>
      </c>
      <c r="C27" s="77" t="s">
        <v>272</v>
      </c>
      <c r="D27" s="282">
        <v>0.0390809259506462</v>
      </c>
      <c r="E27" s="246">
        <v>0.007117106623543643</v>
      </c>
      <c r="F27" s="246"/>
      <c r="G27" s="246">
        <v>0.03173538671625287</v>
      </c>
      <c r="H27" s="322">
        <v>0.0318</v>
      </c>
      <c r="I27" s="282">
        <v>0.0108163058172424</v>
      </c>
      <c r="J27" s="246">
        <v>0.0008239744428321317</v>
      </c>
      <c r="K27" s="246"/>
      <c r="L27" s="246">
        <v>0.009992331374410269</v>
      </c>
      <c r="M27" s="322">
        <v>0.0315</v>
      </c>
      <c r="N27" s="113">
        <v>98343.018</v>
      </c>
      <c r="O27" s="121">
        <v>98343.02</v>
      </c>
      <c r="P27" s="121" t="e">
        <v>#REF!</v>
      </c>
      <c r="Q27" s="122" t="e">
        <v>#REF!</v>
      </c>
      <c r="S27" s="283">
        <v>1</v>
      </c>
      <c r="T27" s="323">
        <v>0.010814949159992704</v>
      </c>
      <c r="U27" s="316">
        <v>1.3566572496966078E-06</v>
      </c>
      <c r="V27" s="324">
        <v>0</v>
      </c>
      <c r="W27" s="283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0" t="s">
        <v>274</v>
      </c>
      <c r="B28" s="284">
        <v>180</v>
      </c>
      <c r="C28" s="77" t="s">
        <v>275</v>
      </c>
      <c r="D28" s="282">
        <v>0.0586883510326293</v>
      </c>
      <c r="E28" s="246">
        <v>0.006958940190528103</v>
      </c>
      <c r="F28" s="246"/>
      <c r="G28" s="246">
        <v>0.05143192150362208</v>
      </c>
      <c r="H28" s="322">
        <v>0.0361</v>
      </c>
      <c r="I28" s="282">
        <v>0.0146584507546359</v>
      </c>
      <c r="J28" s="246">
        <v>0.0008874230651387141</v>
      </c>
      <c r="K28" s="246"/>
      <c r="L28" s="246">
        <v>0.013771027689497187</v>
      </c>
      <c r="M28" s="322">
        <v>0.0347</v>
      </c>
      <c r="N28" s="113">
        <v>81478.154</v>
      </c>
      <c r="O28" s="121">
        <v>81478.15</v>
      </c>
      <c r="P28" s="121" t="e">
        <v>#REF!</v>
      </c>
      <c r="Q28" s="122" t="e">
        <v>#REF!</v>
      </c>
      <c r="S28" s="283">
        <v>1</v>
      </c>
      <c r="T28" s="323">
        <v>0.014658581539536808</v>
      </c>
      <c r="U28" s="316">
        <v>-1.3078490090738526E-07</v>
      </c>
      <c r="V28" s="324">
        <v>0</v>
      </c>
      <c r="W28" s="283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325"/>
      <c r="B29" s="325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O29" s="326"/>
      <c r="P29" s="326"/>
      <c r="Q29" s="326"/>
    </row>
    <row r="30" spans="1:17" ht="24" customHeight="1">
      <c r="A30" s="325"/>
      <c r="C30" s="325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P30" s="264"/>
      <c r="Q30" s="264"/>
    </row>
    <row r="31" spans="2:17" ht="12.75">
      <c r="B31" s="285" t="s">
        <v>27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P31" s="264"/>
      <c r="Q31" s="264"/>
    </row>
    <row r="32" spans="4:17" ht="12.75"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P32" s="264"/>
      <c r="Q32" s="264"/>
    </row>
    <row r="33" spans="4:17" ht="12.75"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P33" s="264"/>
      <c r="Q33" s="264"/>
    </row>
    <row r="34" spans="4:17" ht="12.75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P34" s="264"/>
      <c r="Q34" s="264"/>
    </row>
    <row r="35" spans="4:17" ht="12.75"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P35" s="264"/>
      <c r="Q35" s="264"/>
    </row>
    <row r="36" spans="4:17" ht="12.75"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P36" s="264"/>
      <c r="Q36" s="264"/>
    </row>
    <row r="37" spans="4:17" ht="12.75"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P37" s="264"/>
      <c r="Q37" s="264"/>
    </row>
    <row r="38" spans="4:17" ht="12.75"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</row>
    <row r="39" spans="4:17" ht="12.75"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4:17" ht="12.75"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1" spans="4:17" ht="12.75"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4:17" ht="12.75"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4:17" ht="12.75"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4:17" ht="12.75"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4:17" ht="12.75"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4:17" ht="30" customHeight="1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  <row r="47" spans="4:17" ht="12.75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4:17" ht="12.75"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4:17" ht="12.75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4:17" ht="12.75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</row>
    <row r="51" spans="4:17" ht="12.75"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4:17" ht="12.75"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4:17" ht="12.75"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</row>
    <row r="54" spans="4:17" ht="12.75"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4:17" ht="12.75"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</row>
    <row r="56" spans="4:17" ht="12.75"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4:17" ht="12.75"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4:17" ht="12.75"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</row>
    <row r="59" spans="4:17" ht="12.75"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4:17" ht="12.75"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4:17" ht="12.75"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4:17" ht="12.75"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</row>
    <row r="63" spans="2:17" ht="15.75">
      <c r="B63" s="286"/>
      <c r="C63" s="286"/>
      <c r="D63" s="286"/>
      <c r="E63" s="286"/>
      <c r="F63" s="286"/>
      <c r="G63" s="286"/>
      <c r="H63" s="286"/>
      <c r="I63" s="287"/>
      <c r="J63" s="287"/>
      <c r="K63" s="287"/>
      <c r="L63" s="287"/>
      <c r="M63" s="287"/>
      <c r="N63" s="264"/>
      <c r="O63" s="264"/>
      <c r="P63" s="264"/>
      <c r="Q63" s="264"/>
    </row>
    <row r="64" spans="2:17" ht="15.75">
      <c r="B64" s="286"/>
      <c r="C64" s="286"/>
      <c r="D64" s="286"/>
      <c r="E64" s="286"/>
      <c r="F64" s="286"/>
      <c r="G64" s="286"/>
      <c r="H64" s="286"/>
      <c r="I64" s="287"/>
      <c r="J64" s="287"/>
      <c r="K64" s="287"/>
      <c r="L64" s="287"/>
      <c r="M64" s="287"/>
      <c r="N64" s="264"/>
      <c r="O64" s="264"/>
      <c r="P64" s="264"/>
      <c r="Q64" s="264"/>
    </row>
    <row r="65" spans="2:17" ht="15.75">
      <c r="B65" s="286"/>
      <c r="C65" s="286"/>
      <c r="D65" s="286"/>
      <c r="E65" s="286"/>
      <c r="F65" s="286"/>
      <c r="G65" s="286"/>
      <c r="H65" s="286"/>
      <c r="I65" s="287"/>
      <c r="J65" s="287"/>
      <c r="K65" s="287"/>
      <c r="L65" s="287"/>
      <c r="M65" s="287"/>
      <c r="N65" s="264"/>
      <c r="O65" s="264"/>
      <c r="P65" s="264"/>
      <c r="Q65" s="264"/>
    </row>
    <row r="66" spans="2:17" ht="15.75">
      <c r="B66" s="286"/>
      <c r="C66" s="286"/>
      <c r="D66" s="286"/>
      <c r="E66" s="286"/>
      <c r="F66" s="286"/>
      <c r="G66" s="286"/>
      <c r="H66" s="286"/>
      <c r="I66" s="287"/>
      <c r="J66" s="287"/>
      <c r="K66" s="287"/>
      <c r="L66" s="287"/>
      <c r="M66" s="287"/>
      <c r="N66" s="264"/>
      <c r="O66" s="264"/>
      <c r="P66" s="264"/>
      <c r="Q66" s="264"/>
    </row>
    <row r="67" spans="2:17" ht="15.75">
      <c r="B67" s="286"/>
      <c r="C67" s="286"/>
      <c r="D67" s="286"/>
      <c r="E67" s="286"/>
      <c r="F67" s="286"/>
      <c r="G67" s="286"/>
      <c r="H67" s="286"/>
      <c r="I67" s="287"/>
      <c r="J67" s="287"/>
      <c r="K67" s="287"/>
      <c r="L67" s="287"/>
      <c r="M67" s="287"/>
      <c r="N67" s="264"/>
      <c r="O67" s="264"/>
      <c r="P67" s="264"/>
      <c r="Q67" s="264"/>
    </row>
    <row r="68" spans="2:17" ht="12.75"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64"/>
      <c r="O68" s="264"/>
      <c r="P68" s="264"/>
      <c r="Q68" s="264"/>
    </row>
    <row r="69" spans="2:17" ht="12.75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64"/>
      <c r="O69" s="264"/>
      <c r="P69" s="264"/>
      <c r="Q69" s="264"/>
    </row>
    <row r="70" spans="2:17" ht="12.75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64"/>
      <c r="O70" s="264"/>
      <c r="P70" s="264"/>
      <c r="Q70" s="264"/>
    </row>
    <row r="71" spans="2:17" ht="12.75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64"/>
      <c r="O71" s="264"/>
      <c r="P71" s="264"/>
      <c r="Q71" s="264"/>
    </row>
    <row r="72" spans="2:17" ht="12.75"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64"/>
      <c r="O72" s="264"/>
      <c r="P72" s="264"/>
      <c r="Q72" s="264"/>
    </row>
    <row r="73" spans="2:17" ht="12.75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64"/>
      <c r="O73" s="264"/>
      <c r="P73" s="264"/>
      <c r="Q73" s="264"/>
    </row>
    <row r="74" spans="2:17" ht="12.75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64"/>
      <c r="O74" s="264"/>
      <c r="P74" s="264"/>
      <c r="Q74" s="264"/>
    </row>
    <row r="75" spans="2:17" ht="12.75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64"/>
      <c r="O75" s="264"/>
      <c r="P75" s="264"/>
      <c r="Q75" s="264"/>
    </row>
    <row r="76" spans="2:17" ht="12.7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64"/>
      <c r="O76" s="264"/>
      <c r="P76" s="264"/>
      <c r="Q76" s="264"/>
    </row>
    <row r="77" spans="2:17" ht="12.75"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64"/>
      <c r="O77" s="264"/>
      <c r="P77" s="264"/>
      <c r="Q77" s="264"/>
    </row>
    <row r="78" spans="2:17" ht="12.75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64"/>
      <c r="O78" s="264"/>
      <c r="P78" s="264"/>
      <c r="Q78" s="264"/>
    </row>
    <row r="79" spans="2:17" ht="12.75"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64"/>
      <c r="O79" s="264"/>
      <c r="P79" s="264"/>
      <c r="Q79" s="264"/>
    </row>
    <row r="80" spans="2:17" ht="12.75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64"/>
      <c r="O80" s="264"/>
      <c r="P80" s="264"/>
      <c r="Q80" s="264"/>
    </row>
    <row r="81" spans="2:17" ht="12.75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64"/>
      <c r="O81" s="264"/>
      <c r="P81" s="264"/>
      <c r="Q81" s="264"/>
    </row>
    <row r="82" spans="2:17" ht="12.75"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64"/>
      <c r="O82" s="264"/>
      <c r="P82" s="264"/>
      <c r="Q82" s="264"/>
    </row>
    <row r="83" spans="2:17" ht="12.75"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64"/>
      <c r="O83" s="264"/>
      <c r="P83" s="264"/>
      <c r="Q83" s="264"/>
    </row>
    <row r="84" spans="2:17" ht="12.75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64"/>
      <c r="O84" s="264"/>
      <c r="P84" s="264"/>
      <c r="Q84" s="264"/>
    </row>
    <row r="85" spans="2:17" ht="12.75"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64"/>
      <c r="O85" s="264"/>
      <c r="P85" s="264"/>
      <c r="Q85" s="264"/>
    </row>
    <row r="86" spans="2:17" ht="12.75"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64"/>
      <c r="O86" s="264"/>
      <c r="P86" s="264"/>
      <c r="Q86" s="264"/>
    </row>
    <row r="87" spans="2:17" ht="12.75"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64"/>
      <c r="O87" s="264"/>
      <c r="P87" s="264"/>
      <c r="Q87" s="264"/>
    </row>
    <row r="88" spans="2:17" ht="12.75"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64"/>
      <c r="O88" s="264"/>
      <c r="P88" s="264"/>
      <c r="Q88" s="264"/>
    </row>
    <row r="89" spans="2:17" ht="12.75"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64"/>
      <c r="O89" s="264"/>
      <c r="P89" s="264"/>
      <c r="Q89" s="264"/>
    </row>
    <row r="90" spans="2:17" ht="12.7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64"/>
      <c r="O90" s="264"/>
      <c r="P90" s="264"/>
      <c r="Q90" s="264"/>
    </row>
    <row r="91" spans="2:17" ht="12.75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64"/>
      <c r="O91" s="264"/>
      <c r="P91" s="264"/>
      <c r="Q91" s="264"/>
    </row>
    <row r="92" spans="2:17" ht="12.75"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64"/>
      <c r="O92" s="264"/>
      <c r="P92" s="264"/>
      <c r="Q92" s="264"/>
    </row>
    <row r="93" spans="2:17" ht="12.75"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64"/>
      <c r="O93" s="264"/>
      <c r="P93" s="264"/>
      <c r="Q93" s="264"/>
    </row>
    <row r="94" spans="2:17" ht="12.75"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64"/>
      <c r="O94" s="264"/>
      <c r="P94" s="264"/>
      <c r="Q94" s="264"/>
    </row>
    <row r="95" spans="2:17" ht="12.75"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64"/>
      <c r="O95" s="264"/>
      <c r="P95" s="264"/>
      <c r="Q95" s="264"/>
    </row>
    <row r="96" spans="2:17" ht="12.75"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64"/>
      <c r="O96" s="264"/>
      <c r="P96" s="264"/>
      <c r="Q96" s="264"/>
    </row>
    <row r="97" spans="2:17" ht="12.75"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64"/>
      <c r="O97" s="264"/>
      <c r="P97" s="264"/>
      <c r="Q97" s="264"/>
    </row>
    <row r="98" spans="2:17" ht="12.75"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64"/>
      <c r="O98" s="264"/>
      <c r="P98" s="264"/>
      <c r="Q98" s="264"/>
    </row>
    <row r="99" spans="2:17" ht="12.75"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64"/>
      <c r="O99" s="264"/>
      <c r="P99" s="264"/>
      <c r="Q99" s="264"/>
    </row>
    <row r="100" spans="2:17" ht="12.75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64"/>
      <c r="O100" s="264"/>
      <c r="P100" s="264"/>
      <c r="Q100" s="264"/>
    </row>
    <row r="101" spans="2:17" ht="12.75"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64"/>
      <c r="O101" s="264"/>
      <c r="P101" s="264"/>
      <c r="Q101" s="264"/>
    </row>
    <row r="102" spans="2:17" ht="12.75"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64"/>
      <c r="O102" s="264"/>
      <c r="P102" s="264"/>
      <c r="Q102" s="264"/>
    </row>
    <row r="103" spans="2:17" ht="12.75"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64"/>
      <c r="O103" s="264"/>
      <c r="P103" s="264"/>
      <c r="Q103" s="264"/>
    </row>
    <row r="104" spans="2:17" ht="12.7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64"/>
      <c r="O104" s="264"/>
      <c r="P104" s="264"/>
      <c r="Q104" s="264"/>
    </row>
    <row r="105" spans="2:17" ht="12.75"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64"/>
      <c r="O105" s="264"/>
      <c r="P105" s="264"/>
      <c r="Q105" s="264"/>
    </row>
    <row r="106" spans="2:17" ht="12.75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64"/>
      <c r="O106" s="264"/>
      <c r="P106" s="264"/>
      <c r="Q106" s="264"/>
    </row>
    <row r="107" spans="2:17" ht="12.75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64"/>
      <c r="O107" s="264"/>
      <c r="P107" s="264"/>
      <c r="Q107" s="264"/>
    </row>
    <row r="108" spans="2:17" ht="12.75"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64"/>
      <c r="O108" s="264"/>
      <c r="P108" s="264"/>
      <c r="Q108" s="264"/>
    </row>
    <row r="109" spans="2:17" ht="12.75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64"/>
      <c r="O109" s="264"/>
      <c r="P109" s="264"/>
      <c r="Q109" s="264"/>
    </row>
    <row r="110" spans="2:17" ht="12.75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64"/>
      <c r="O110" s="264"/>
      <c r="P110" s="264"/>
      <c r="Q110" s="264"/>
    </row>
    <row r="111" spans="2:17" ht="12.75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64"/>
      <c r="O111" s="264"/>
      <c r="P111" s="264"/>
      <c r="Q111" s="264"/>
    </row>
    <row r="112" spans="2:17" ht="12.75"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64"/>
      <c r="O112" s="264"/>
      <c r="P112" s="264"/>
      <c r="Q112" s="264"/>
    </row>
    <row r="113" spans="2:17" ht="12.75"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64"/>
      <c r="O113" s="264"/>
      <c r="P113" s="264"/>
      <c r="Q113" s="264"/>
    </row>
    <row r="114" spans="2:17" ht="12.75"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64"/>
      <c r="O114" s="264"/>
      <c r="P114" s="264"/>
      <c r="Q114" s="264"/>
    </row>
    <row r="115" spans="2:17" ht="12.75"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64"/>
      <c r="O115" s="264"/>
      <c r="P115" s="264"/>
      <c r="Q115" s="264"/>
    </row>
    <row r="116" spans="2:17" ht="12.75"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64"/>
      <c r="O116" s="264"/>
      <c r="P116" s="264"/>
      <c r="Q116" s="264"/>
    </row>
    <row r="117" spans="2:17" ht="12.75"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64"/>
      <c r="O117" s="264"/>
      <c r="P117" s="264"/>
      <c r="Q117" s="264"/>
    </row>
    <row r="118" spans="2:17" ht="12.75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64"/>
      <c r="O118" s="264"/>
      <c r="P118" s="264"/>
      <c r="Q118" s="264"/>
    </row>
    <row r="119" spans="2:17" ht="12.75"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64"/>
      <c r="O119" s="264"/>
      <c r="P119" s="264"/>
      <c r="Q119" s="264"/>
    </row>
    <row r="120" spans="2:17" ht="12.75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64"/>
      <c r="O120" s="264"/>
      <c r="P120" s="264"/>
      <c r="Q120" s="264"/>
    </row>
    <row r="121" spans="2:17" ht="12.75"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64"/>
      <c r="O121" s="264"/>
      <c r="P121" s="264"/>
      <c r="Q121" s="264"/>
    </row>
    <row r="122" spans="2:17" ht="12.75"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64"/>
      <c r="O122" s="264"/>
      <c r="P122" s="264"/>
      <c r="Q122" s="264"/>
    </row>
    <row r="123" spans="2:17" ht="12.75"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64"/>
      <c r="O123" s="264"/>
      <c r="P123" s="264"/>
      <c r="Q123" s="264"/>
    </row>
    <row r="124" spans="2:17" ht="12.75"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64"/>
      <c r="O124" s="264"/>
      <c r="P124" s="264"/>
      <c r="Q124" s="264"/>
    </row>
    <row r="125" spans="2:17" ht="12.75"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64"/>
      <c r="O125" s="264"/>
      <c r="P125" s="264"/>
      <c r="Q125" s="264"/>
    </row>
    <row r="126" spans="2:17" ht="12.75"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64"/>
      <c r="O126" s="264"/>
      <c r="P126" s="264"/>
      <c r="Q126" s="264"/>
    </row>
    <row r="127" spans="2:17" ht="12.75"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64"/>
      <c r="O127" s="264"/>
      <c r="P127" s="264"/>
      <c r="Q127" s="264"/>
    </row>
    <row r="128" spans="2:17" ht="12.75"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64"/>
      <c r="O128" s="264"/>
      <c r="P128" s="264"/>
      <c r="Q128" s="264"/>
    </row>
    <row r="129" spans="2:17" ht="12.75"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64"/>
      <c r="O129" s="264"/>
      <c r="P129" s="264"/>
      <c r="Q129" s="264"/>
    </row>
    <row r="130" spans="2:17" ht="12.75"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64"/>
      <c r="O130" s="264"/>
      <c r="P130" s="264"/>
      <c r="Q130" s="264"/>
    </row>
    <row r="131" spans="2:17" ht="12.75"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64"/>
      <c r="O131" s="264"/>
      <c r="P131" s="264"/>
      <c r="Q131" s="264"/>
    </row>
    <row r="132" spans="2:17" ht="12.75"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64"/>
      <c r="O132" s="264"/>
      <c r="P132" s="264"/>
      <c r="Q132" s="264"/>
    </row>
    <row r="133" spans="2:17" ht="12.75"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64"/>
      <c r="O133" s="264"/>
      <c r="P133" s="264"/>
      <c r="Q133" s="264"/>
    </row>
    <row r="134" spans="2:17" ht="12.75"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64"/>
      <c r="O134" s="264"/>
      <c r="P134" s="264"/>
      <c r="Q134" s="264"/>
    </row>
    <row r="135" spans="2:17" ht="12.75"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64"/>
      <c r="O135" s="264"/>
      <c r="P135" s="264"/>
      <c r="Q135" s="264"/>
    </row>
    <row r="136" spans="2:17" ht="12.75"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64"/>
      <c r="O136" s="264"/>
      <c r="P136" s="264"/>
      <c r="Q136" s="264"/>
    </row>
    <row r="137" spans="2:17" ht="12.75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64"/>
      <c r="O137" s="264"/>
      <c r="P137" s="264"/>
      <c r="Q137" s="264"/>
    </row>
    <row r="138" spans="2:17" ht="12.75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64"/>
      <c r="O138" s="264"/>
      <c r="P138" s="264"/>
      <c r="Q138" s="264"/>
    </row>
    <row r="139" spans="2:17" ht="12.75"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64"/>
      <c r="O139" s="264"/>
      <c r="P139" s="264"/>
      <c r="Q139" s="264"/>
    </row>
    <row r="140" spans="2:17" ht="12.75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64"/>
      <c r="O140" s="264"/>
      <c r="P140" s="264"/>
      <c r="Q140" s="264"/>
    </row>
    <row r="141" spans="2:17" ht="12.75"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64"/>
      <c r="O141" s="264"/>
      <c r="P141" s="264"/>
      <c r="Q141" s="264"/>
    </row>
    <row r="142" spans="2:17" ht="12.75"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64"/>
      <c r="O142" s="264"/>
      <c r="P142" s="264"/>
      <c r="Q142" s="264"/>
    </row>
    <row r="143" spans="2:17" ht="12.75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64"/>
      <c r="O143" s="264"/>
      <c r="P143" s="264"/>
      <c r="Q143" s="264"/>
    </row>
    <row r="144" spans="2:17" ht="12.75"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64"/>
      <c r="O144" s="264"/>
      <c r="P144" s="264"/>
      <c r="Q144" s="264"/>
    </row>
    <row r="145" spans="2:17" ht="12.75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64"/>
      <c r="O145" s="264"/>
      <c r="P145" s="264"/>
      <c r="Q145" s="264"/>
    </row>
    <row r="146" spans="2:17" ht="12.75"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64"/>
      <c r="O146" s="264"/>
      <c r="P146" s="264"/>
      <c r="Q146" s="264"/>
    </row>
    <row r="147" spans="2:17" ht="12.75"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64"/>
      <c r="O147" s="264"/>
      <c r="P147" s="264"/>
      <c r="Q147" s="264"/>
    </row>
    <row r="148" spans="2:17" ht="12.75"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64"/>
      <c r="O148" s="264"/>
      <c r="P148" s="264"/>
      <c r="Q148" s="264"/>
    </row>
    <row r="149" spans="2:17" ht="12.75"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64"/>
      <c r="O149" s="264"/>
      <c r="P149" s="264"/>
      <c r="Q149" s="264"/>
    </row>
    <row r="150" spans="2:17" ht="12.75"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64"/>
      <c r="O150" s="264"/>
      <c r="P150" s="264"/>
      <c r="Q150" s="264"/>
    </row>
    <row r="151" spans="2:17" ht="12.75"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64"/>
      <c r="O151" s="264"/>
      <c r="P151" s="264"/>
      <c r="Q151" s="264"/>
    </row>
    <row r="152" spans="2:17" ht="12.75"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64"/>
      <c r="O152" s="264"/>
      <c r="P152" s="264"/>
      <c r="Q152" s="264"/>
    </row>
    <row r="153" spans="2:17" ht="12.75"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64"/>
      <c r="O153" s="264"/>
      <c r="P153" s="264"/>
      <c r="Q153" s="264"/>
    </row>
    <row r="154" spans="2:17" ht="12.75"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64"/>
      <c r="O154" s="264"/>
      <c r="P154" s="264"/>
      <c r="Q154" s="264"/>
    </row>
    <row r="155" spans="2:17" ht="12.75"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64"/>
      <c r="O155" s="264"/>
      <c r="P155" s="264"/>
      <c r="Q155" s="264"/>
    </row>
    <row r="156" spans="2:17" ht="12.75"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64"/>
      <c r="O156" s="264"/>
      <c r="P156" s="264"/>
      <c r="Q156" s="264"/>
    </row>
    <row r="157" spans="2:17" ht="12.75"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64"/>
      <c r="O157" s="264"/>
      <c r="P157" s="264"/>
      <c r="Q157" s="264"/>
    </row>
    <row r="158" spans="2:17" ht="12.75"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64"/>
      <c r="O158" s="264"/>
      <c r="P158" s="264"/>
      <c r="Q158" s="264"/>
    </row>
    <row r="159" spans="2:17" ht="12.75"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64"/>
      <c r="O159" s="264"/>
      <c r="P159" s="264"/>
      <c r="Q159" s="264"/>
    </row>
    <row r="160" spans="2:17" ht="12.75"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64"/>
      <c r="O160" s="264"/>
      <c r="P160" s="264"/>
      <c r="Q160" s="264"/>
    </row>
    <row r="161" spans="2:17" ht="12.75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64"/>
      <c r="O161" s="264"/>
      <c r="P161" s="264"/>
      <c r="Q161" s="264"/>
    </row>
    <row r="162" spans="2:17" ht="12.75"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64"/>
      <c r="O162" s="264"/>
      <c r="P162" s="264"/>
      <c r="Q162" s="264"/>
    </row>
    <row r="163" spans="2:17" ht="12.75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64"/>
      <c r="O163" s="264"/>
      <c r="P163" s="264"/>
      <c r="Q163" s="264"/>
    </row>
    <row r="164" spans="2:17" ht="12.75"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64"/>
      <c r="O164" s="264"/>
      <c r="P164" s="264"/>
      <c r="Q164" s="264"/>
    </row>
    <row r="165" spans="2:17" ht="12.75"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64"/>
      <c r="O165" s="264"/>
      <c r="P165" s="264"/>
      <c r="Q165" s="264"/>
    </row>
    <row r="166" spans="2:17" ht="12.75"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64"/>
      <c r="O166" s="264"/>
      <c r="P166" s="264"/>
      <c r="Q166" s="264"/>
    </row>
    <row r="167" spans="2:17" ht="12.75"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64"/>
      <c r="O167" s="264"/>
      <c r="P167" s="264"/>
      <c r="Q167" s="264"/>
    </row>
    <row r="168" spans="2:17" ht="12.75"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64"/>
      <c r="O168" s="264"/>
      <c r="P168" s="264"/>
      <c r="Q168" s="264"/>
    </row>
    <row r="169" spans="2:17" ht="12.75"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64"/>
      <c r="O169" s="264"/>
      <c r="P169" s="264"/>
      <c r="Q169" s="264"/>
    </row>
    <row r="170" spans="2:17" ht="12.75"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64"/>
      <c r="O170" s="264"/>
      <c r="P170" s="264"/>
      <c r="Q170" s="264"/>
    </row>
    <row r="171" spans="2:17" ht="12.75"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64"/>
      <c r="O171" s="264"/>
      <c r="P171" s="264"/>
      <c r="Q171" s="264"/>
    </row>
    <row r="172" spans="2:17" ht="12.75"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64"/>
      <c r="O172" s="264"/>
      <c r="P172" s="264"/>
      <c r="Q172" s="264"/>
    </row>
    <row r="173" spans="2:17" ht="12.75"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64"/>
      <c r="O173" s="264"/>
      <c r="P173" s="264"/>
      <c r="Q173" s="264"/>
    </row>
    <row r="174" spans="2:17" ht="12.75"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64"/>
      <c r="O174" s="264"/>
      <c r="P174" s="264"/>
      <c r="Q174" s="264"/>
    </row>
    <row r="175" spans="2:17" ht="12.75"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64"/>
      <c r="O175" s="264"/>
      <c r="P175" s="264"/>
      <c r="Q175" s="264"/>
    </row>
    <row r="176" spans="2:17" ht="12.75"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64"/>
      <c r="O176" s="264"/>
      <c r="P176" s="264"/>
      <c r="Q176" s="264"/>
    </row>
    <row r="177" spans="2:17" ht="12.75"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64"/>
      <c r="O177" s="264"/>
      <c r="P177" s="264"/>
      <c r="Q177" s="264"/>
    </row>
    <row r="178" spans="2:17" ht="12.75"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64"/>
      <c r="O178" s="264"/>
      <c r="P178" s="264"/>
      <c r="Q178" s="264"/>
    </row>
    <row r="179" spans="2:17" ht="12.75"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64"/>
      <c r="O179" s="264"/>
      <c r="P179" s="264"/>
      <c r="Q179" s="264"/>
    </row>
    <row r="180" spans="2:17" ht="12.75"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64"/>
      <c r="O180" s="264"/>
      <c r="P180" s="264"/>
      <c r="Q180" s="264"/>
    </row>
    <row r="181" spans="2:17" ht="12.75"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64"/>
      <c r="O181" s="264"/>
      <c r="P181" s="264"/>
      <c r="Q181" s="264"/>
    </row>
    <row r="182" spans="2:17" ht="12.75"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64"/>
      <c r="O182" s="264"/>
      <c r="P182" s="264"/>
      <c r="Q182" s="264"/>
    </row>
    <row r="183" spans="2:17" ht="12.75"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64"/>
      <c r="O183" s="264"/>
      <c r="P183" s="264"/>
      <c r="Q183" s="264"/>
    </row>
    <row r="184" spans="2:17" ht="12.75"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64"/>
      <c r="O184" s="264"/>
      <c r="P184" s="264"/>
      <c r="Q184" s="264"/>
    </row>
    <row r="185" spans="2:17" ht="12.75"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64"/>
      <c r="O185" s="264"/>
      <c r="P185" s="264"/>
      <c r="Q185" s="264"/>
    </row>
    <row r="186" spans="2:17" ht="12.75"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64"/>
      <c r="O186" s="264"/>
      <c r="P186" s="264"/>
      <c r="Q186" s="264"/>
    </row>
    <row r="187" spans="2:17" ht="12.75"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64"/>
      <c r="O187" s="264"/>
      <c r="P187" s="264"/>
      <c r="Q187" s="264"/>
    </row>
    <row r="188" spans="2:17" ht="12.75"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64"/>
      <c r="O188" s="264"/>
      <c r="P188" s="264"/>
      <c r="Q188" s="264"/>
    </row>
    <row r="189" spans="2:17" ht="12.75"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64"/>
      <c r="O189" s="264"/>
      <c r="P189" s="264"/>
      <c r="Q189" s="264"/>
    </row>
    <row r="190" spans="2:17" ht="12.75"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64"/>
      <c r="O190" s="264"/>
      <c r="P190" s="264"/>
      <c r="Q190" s="264"/>
    </row>
    <row r="191" spans="2:17" ht="12.75"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64"/>
      <c r="O191" s="264"/>
      <c r="P191" s="264"/>
      <c r="Q191" s="264"/>
    </row>
    <row r="192" spans="2:17" ht="12.75"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64"/>
      <c r="O192" s="264"/>
      <c r="P192" s="264"/>
      <c r="Q192" s="264"/>
    </row>
    <row r="193" spans="2:17" ht="12.75"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64"/>
      <c r="O193" s="264"/>
      <c r="P193" s="264"/>
      <c r="Q193" s="264"/>
    </row>
    <row r="194" spans="2:17" ht="12.75"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64"/>
      <c r="O194" s="264"/>
      <c r="P194" s="264"/>
      <c r="Q194" s="264"/>
    </row>
    <row r="195" spans="2:17" ht="12.75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64"/>
      <c r="O195" s="264"/>
      <c r="P195" s="264"/>
      <c r="Q195" s="264"/>
    </row>
    <row r="196" spans="2:17" ht="12.75"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64"/>
      <c r="O196" s="264"/>
      <c r="P196" s="264"/>
      <c r="Q196" s="264"/>
    </row>
    <row r="197" spans="2:17" ht="12.75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64"/>
      <c r="O197" s="264"/>
      <c r="P197" s="264"/>
      <c r="Q197" s="264"/>
    </row>
    <row r="198" spans="2:17" ht="12.75"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64"/>
      <c r="O198" s="264"/>
      <c r="P198" s="264"/>
      <c r="Q198" s="264"/>
    </row>
    <row r="199" spans="2:17" ht="12.75"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64"/>
      <c r="O199" s="264"/>
      <c r="P199" s="264"/>
      <c r="Q199" s="264"/>
    </row>
    <row r="200" spans="2:17" ht="12.75"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64"/>
      <c r="O200" s="264"/>
      <c r="P200" s="264"/>
      <c r="Q200" s="264"/>
    </row>
    <row r="201" spans="2:17" ht="12.75"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64"/>
      <c r="O201" s="264"/>
      <c r="P201" s="264"/>
      <c r="Q201" s="264"/>
    </row>
    <row r="202" spans="2:17" ht="12.75"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64"/>
      <c r="O202" s="264"/>
      <c r="P202" s="264"/>
      <c r="Q202" s="264"/>
    </row>
    <row r="203" spans="2:17" ht="12.75"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64"/>
      <c r="O203" s="264"/>
      <c r="P203" s="264"/>
      <c r="Q203" s="264"/>
    </row>
    <row r="204" spans="2:17" ht="12.75"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64"/>
      <c r="O204" s="264"/>
      <c r="P204" s="264"/>
      <c r="Q204" s="264"/>
    </row>
    <row r="205" spans="2:17" ht="12.75"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64"/>
      <c r="O205" s="264"/>
      <c r="P205" s="264"/>
      <c r="Q205" s="264"/>
    </row>
    <row r="206" spans="2:17" ht="12.75"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64"/>
      <c r="O206" s="264"/>
      <c r="P206" s="264"/>
      <c r="Q206" s="264"/>
    </row>
    <row r="207" spans="2:17" ht="12.75"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64"/>
      <c r="O207" s="264"/>
      <c r="P207" s="264"/>
      <c r="Q207" s="264"/>
    </row>
    <row r="208" spans="2:17" ht="12.75"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64"/>
      <c r="O208" s="264"/>
      <c r="P208" s="264"/>
      <c r="Q208" s="264"/>
    </row>
    <row r="209" spans="2:17" ht="12.75"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64"/>
      <c r="O209" s="264"/>
      <c r="P209" s="264"/>
      <c r="Q209" s="264"/>
    </row>
    <row r="210" spans="2:17" ht="12.75"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64"/>
      <c r="O210" s="264"/>
      <c r="P210" s="264"/>
      <c r="Q210" s="264"/>
    </row>
    <row r="211" spans="2:17" ht="12.75"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64"/>
      <c r="O211" s="264"/>
      <c r="P211" s="264"/>
      <c r="Q211" s="264"/>
    </row>
    <row r="212" spans="2:17" ht="12.75"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64"/>
      <c r="O212" s="264"/>
      <c r="P212" s="264"/>
      <c r="Q212" s="264"/>
    </row>
    <row r="213" spans="2:17" ht="12.75"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64"/>
      <c r="O213" s="264"/>
      <c r="P213" s="264"/>
      <c r="Q213" s="264"/>
    </row>
    <row r="214" spans="2:17" ht="12.75"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64"/>
      <c r="O214" s="264"/>
      <c r="P214" s="264"/>
      <c r="Q214" s="264"/>
    </row>
    <row r="215" spans="2:17" ht="12.75"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64"/>
      <c r="O215" s="264"/>
      <c r="P215" s="264"/>
      <c r="Q215" s="264"/>
    </row>
    <row r="216" spans="2:17" ht="12.75"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64"/>
      <c r="O216" s="264"/>
      <c r="P216" s="264"/>
      <c r="Q216" s="264"/>
    </row>
    <row r="217" spans="2:17" ht="12.75"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64"/>
      <c r="O217" s="264"/>
      <c r="P217" s="264"/>
      <c r="Q217" s="264"/>
    </row>
    <row r="218" spans="2:17" ht="12.75"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64"/>
      <c r="O218" s="264"/>
      <c r="P218" s="264"/>
      <c r="Q218" s="264"/>
    </row>
    <row r="219" spans="2:17" ht="12.75"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64"/>
      <c r="O219" s="264"/>
      <c r="P219" s="264"/>
      <c r="Q219" s="264"/>
    </row>
    <row r="220" spans="2:17" ht="12.75"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64"/>
      <c r="O220" s="264"/>
      <c r="P220" s="264"/>
      <c r="Q220" s="264"/>
    </row>
    <row r="221" spans="2:17" ht="12.75"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64"/>
      <c r="O221" s="264"/>
      <c r="P221" s="264"/>
      <c r="Q221" s="264"/>
    </row>
    <row r="222" spans="2:17" ht="12.75"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64"/>
      <c r="O222" s="264"/>
      <c r="P222" s="264"/>
      <c r="Q222" s="264"/>
    </row>
    <row r="223" spans="2:17" ht="12.75"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64"/>
      <c r="O223" s="264"/>
      <c r="P223" s="264"/>
      <c r="Q223" s="264"/>
    </row>
    <row r="224" spans="2:17" ht="12.75"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64"/>
      <c r="O224" s="264"/>
      <c r="P224" s="264"/>
      <c r="Q224" s="264"/>
    </row>
    <row r="225" spans="2:17" ht="12.75"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64"/>
      <c r="O225" s="264"/>
      <c r="P225" s="264"/>
      <c r="Q225" s="264"/>
    </row>
    <row r="226" spans="2:17" ht="12.75"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64"/>
      <c r="O226" s="264"/>
      <c r="P226" s="264"/>
      <c r="Q226" s="264"/>
    </row>
    <row r="227" spans="2:17" ht="12.75"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64"/>
      <c r="O227" s="264"/>
      <c r="P227" s="264"/>
      <c r="Q227" s="264"/>
    </row>
    <row r="228" spans="2:17" ht="12.75"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64"/>
      <c r="O228" s="264"/>
      <c r="P228" s="264"/>
      <c r="Q228" s="264"/>
    </row>
    <row r="229" spans="2:17" ht="12.75"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64"/>
      <c r="O229" s="264"/>
      <c r="P229" s="264"/>
      <c r="Q229" s="264"/>
    </row>
    <row r="230" spans="2:17" ht="12.75"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64"/>
      <c r="O230" s="264"/>
      <c r="P230" s="264"/>
      <c r="Q230" s="264"/>
    </row>
    <row r="231" spans="2:17" ht="12.75"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64"/>
      <c r="O231" s="264"/>
      <c r="P231" s="264"/>
      <c r="Q231" s="264"/>
    </row>
    <row r="232" spans="4:17" ht="12.75"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</row>
    <row r="233" spans="4:17" ht="12.75"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</row>
    <row r="234" spans="4:17" ht="12.75"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</row>
  </sheetData>
  <sheetProtection formatCells="0" formatColumns="0" formatRows="0"/>
  <mergeCells count="27">
    <mergeCell ref="O16:O18"/>
    <mergeCell ref="P16:Q16"/>
    <mergeCell ref="P17:P18"/>
    <mergeCell ref="Q17:Q18"/>
    <mergeCell ref="D18:H18"/>
    <mergeCell ref="I18:M18"/>
    <mergeCell ref="D15:H15"/>
    <mergeCell ref="I15:M15"/>
    <mergeCell ref="E16:F16"/>
    <mergeCell ref="J16:K16"/>
    <mergeCell ref="N16:N18"/>
    <mergeCell ref="R13:T13"/>
    <mergeCell ref="AG3:AG8"/>
    <mergeCell ref="N6:N8"/>
    <mergeCell ref="O6:O8"/>
    <mergeCell ref="P6:Q6"/>
    <mergeCell ref="P7:P8"/>
    <mergeCell ref="Q7:Q8"/>
    <mergeCell ref="R7:T7"/>
    <mergeCell ref="R8:S8"/>
    <mergeCell ref="D6:H6"/>
    <mergeCell ref="I6:M6"/>
    <mergeCell ref="A8:C8"/>
    <mergeCell ref="D9:H9"/>
    <mergeCell ref="I9:M9"/>
    <mergeCell ref="E7:F7"/>
    <mergeCell ref="J7:K7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310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0.043467317667200245</v>
      </c>
      <c r="D7" s="33">
        <f>'תשואות ודמי ניהול'!D12</f>
        <v>0.06511307435641434</v>
      </c>
      <c r="E7" s="33">
        <f>'תשואות ודמי ניהול'!D13</f>
        <v>0.06511307435641434</v>
      </c>
      <c r="F7" s="33">
        <f>+'תשואות ודמי ניהול'!D20</f>
        <v>0.0565751503719907</v>
      </c>
      <c r="G7" s="33">
        <f>+'תשואות ודמי ניהול'!D21</f>
        <v>0.0725299215487551</v>
      </c>
      <c r="H7" s="33">
        <f>+'תשואות ודמי ניהול'!D22</f>
        <v>0.0551979783446965</v>
      </c>
      <c r="I7" s="33">
        <f>+'תשואות ודמי ניהול'!D23</f>
        <v>0.0483758950038753</v>
      </c>
      <c r="J7" s="33">
        <f>+'תשואות ודמי ניהול'!D24</f>
        <v>0.00795552864584526</v>
      </c>
      <c r="K7" s="33">
        <f>+'תשואות ודמי ניהול'!D25</f>
        <v>0.0785293395183977</v>
      </c>
      <c r="M7" s="33">
        <f>+'תשואות ודמי ניהול'!D26</f>
        <v>0.0488409251553821</v>
      </c>
      <c r="N7" s="33">
        <f>+'תשואות ודמי ניהול'!D27</f>
        <v>0.0390809259506462</v>
      </c>
      <c r="O7" s="33">
        <f>+'תשואות ודמי ניהול'!D28</f>
        <v>0.0586883510326293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2014-09-18T12:37:27Z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