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<sst xmlns="http://schemas.openxmlformats.org/spreadsheetml/2006/main" count="1142" uniqueCount="311">
  <si>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</si>
  <si>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</si>
  <si>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</si>
  <si>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</si>
  <si>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</si>
  <si>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</si>
  <si>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</si>
  <si>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</si>
  <si>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</si>
  <si>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</si>
  <si>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</si>
  <si>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</si>
  <si>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</si>
  <si>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</si>
  <si>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</si>
  <si>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</si>
  <si>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</si>
  <si>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</si>
  <si>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</si>
  <si>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</si>
  <si>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</si>
  <si>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</si>
  <si>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</si>
  <si>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</si>
  <si>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</si>
  <si>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</si>
  <si>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</si>
  <si>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</si>
  <si>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</si>
  <si>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</si>
  <si>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</si>
  <si>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</si>
  <si>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</si>
  <si>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</si>
  <si>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</si>
  <si>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</si>
  <si>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</si>
  <si>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</si>
  <si>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</si>
  <si>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</si>
  <si>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</si>
  <si>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</si>
  <si>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</si>
  <si>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</si>
  <si>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</si>
  <si>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</si>
  <si>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</si>
  <si>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</si>
  <si>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</si>
  <si>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</si>
  <si>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</si>
  <si>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</si>
  <si>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</si>
  <si>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</si>
  <si>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</si>
  <si>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</si>
  <si>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</si>
  <si>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</si>
  <si>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</si>
  <si>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</si>
  <si>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</si>
  <si>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</si>
  <si>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</si>
  <si>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</si>
  <si>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</si>
  <si>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</si>
  <si>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</si>
  <si>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</si>
  <si>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</si>
  <si>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</si>
  <si>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</si>
  <si>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</si>
  <si>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</si>
  <si>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</si>
  <si>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</si>
  <si>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</si>
  <si>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</si>
  <si>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</si>
  <si>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</si>
  <si>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</si>
  <si>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</si>
  <si>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</si>
  <si>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</si>
  <si>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</si>
  <si>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</si>
  <si>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</si>
  <si>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</si>
  <si>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</si>
  <si>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</si>
  <si>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</si>
  <si>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</si>
  <si>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</si>
  <si>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</si>
  <si>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</si>
  <si>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</si>
  <si>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</si>
  <si>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</si>
  <si>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</si>
  <si>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</si>
  <si>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</si>
  <si>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</si>
  <si>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</si>
  <si>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</si>
  <si>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</si>
  <si>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</si>
  <si>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</si>
  <si>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</si>
  <si>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</si>
  <si>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</si>
  <si>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</si>
  <si>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</si>
  <si>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</si>
  <si>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</si>
  <si>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</si>
  <si>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</si>
  <si>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</si>
  <si>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</si>
  <si>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</si>
  <si>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</si>
  <si>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</si>
  <si>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</si>
  <si>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</si>
  <si>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</si>
  <si>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</si>
  <si>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</si>
  <si>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</si>
  <si>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</si>
  <si>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</si>
  <si>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</si>
  <si>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</si>
  <si>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</si>
  <si>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</si>
  <si>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</si>
  <si>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</si>
  <si>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</si>
  <si>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</si>
  <si>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</si>
  <si>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</si>
  <si>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</si>
  <si>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</si>
  <si>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</si>
  <si>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</si>
  <si>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</si>
  <si>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</si>
  <si>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</si>
  <si>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</si>
  <si>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</si>
  <si>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</si>
  <si>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</si>
  <si>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</si>
  <si>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</si>
  <si>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</si>
  <si>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</si>
  <si>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</si>
  <si>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</si>
  <si>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</si>
  <si>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</si>
  <si>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</si>
  <si>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</si>
  <si>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</si>
  <si>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</si>
  <si>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</si>
  <si>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</si>
  <si>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</si>
  <si>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</si>
  <si>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</si>
  <si>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</si>
  <si>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</si>
  <si>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</si>
  <si>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</si>
  <si>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</si>
  <si>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</si>
  <si>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</si>
  <si>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</si>
  <si>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</si>
  <si>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</si>
  <si>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</si>
  <si>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</si>
  <si>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</si>
  <si>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</si>
  <si>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</si>
  <si>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</si>
  <si>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</si>
  <si>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</si>
  <si>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</si>
  <si>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</si>
  <si>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</si>
  <si>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</si>
  <si>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</si>
  <si>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</si>
  <si>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</si>
  <si>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</si>
  <si>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</si>
  <si>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</si>
  <si>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</si>
  <si>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</si>
  <si>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</si>
  <si>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</si>
  <si>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</si>
  <si>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</si>
  <si>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</si>
  <si>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</si>
  <si>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</si>
  <si>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</si>
  <si>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</si>
  <si>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</si>
  <si>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</si>
  <si>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</si>
  <si>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</si>
  <si>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</si>
  <si>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</si>
  <si>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</si>
  <si>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</si>
  <si>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</si>
  <si>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</si>
  <si>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</si>
  <si>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</si>
  <si>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</si>
  <si>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</si>
  <si>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</si>
  <si>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</si>
  <si>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</si>
  <si>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</si>
  <si>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</si>
  <si>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</si>
  <si>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</si>
  <si>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</si>
  <si>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</si>
  <si>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</si>
  <si>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</si>
  <si>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</si>
  <si>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</si>
  <si>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</si>
  <si>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</si>
  <si>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</si>
  <si>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</si>
  <si>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</si>
  <si>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</si>
  <si>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</si>
  <si>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</si>
  <si>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</si>
  <si>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</si>
  <si>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</si>
  <si>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</si>
  <si>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</si>
  <si>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</si>
  <si>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</si>
  <si>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</si>
  <si>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</si>
  <si>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</si>
  <si>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</si>
  <si>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</si>
  <si>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</si>
  <si>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</si>
  <si>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</si>
  <si>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</si>
  <si>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</si>
  <si>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</si>
  <si>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</si>
  <si>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</si>
  <si>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</si>
  <si>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</si>
  <si>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</si>
  <si>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</si>
  <si>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</si>
  <si>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</si>
  <si>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</si>
  <si>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</si>
  <si>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</si>
  <si>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</si>
  <si>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</si>
  <si>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</si>
  <si>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</si>
  <si>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</si>
  <si>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</si>
  <si>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</si>
  <si>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</si>
  <si>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</si>
  <si>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</si>
  <si>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</si>
  <si>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</si>
  <si>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</si>
  <si>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</si>
  <si>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</si>
  <si>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</si>
  <si>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</si>
  <si>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</si>
  <si>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</si>
  <si>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</si>
  <si>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</si>
  <si>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</si>
  <si>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</si>
  <si>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</si>
  <si>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</si>
  <si>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</si>
  <si>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</si>
  <si>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</si>
  <si>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</si>
  <si>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</si>
  <si>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</si>
  <si>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</si>
  <si>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</si>
  <si>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</si>
  <si>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</si>
  <si>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</si>
  <si>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</si>
  <si>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</si>
  <si>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31.1.15</t>
  </si>
  <si>
    <t xml:space="preserve"> הסכומים באלפי ש"ח 31.1.15</t>
  </si>
  <si>
    <t>נספחים לדו"ח חודשי לתקופה שנסתיימה ביום 31.1.15</t>
  </si>
  <si>
    <t>תשואה נומינלית ברוטו מצטברת ליום 31.01.15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</si>
</sst>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65" fontId="3" fillId="20" borderId="15" xfId="457" applyNumberFormat="1" applyFont="1" applyFill="1" applyBorder="1" applyAlignment="1" applyProtection="1">
      <alignment wrapText="1"/>
      <protection/>
    </xf>
    <xf numFmtId="165" fontId="3" fillId="0" borderId="0" xfId="457" applyNumberFormat="1" applyFont="1" applyAlignment="1">
      <alignment/>
    </xf>
    <xf numFmtId="10" fontId="3" fillId="30" borderId="15" xfId="457" applyNumberFormat="1" applyFont="1" applyFill="1" applyBorder="1" applyAlignment="1">
      <alignment/>
    </xf>
    <xf numFmtId="1" fontId="3" fillId="30" borderId="91" xfId="457" applyNumberFormat="1" applyFont="1" applyFill="1" applyBorder="1" applyAlignment="1">
      <alignment horizontal="center"/>
    </xf>
    <xf numFmtId="165" fontId="3" fillId="0" borderId="0" xfId="457" applyNumberFormat="1" applyFont="1" applyAlignment="1" quotePrefix="1">
      <alignment/>
    </xf>
    <xf numFmtId="1" fontId="3" fillId="0" borderId="0" xfId="457" applyNumberFormat="1" applyFont="1" applyAlignment="1">
      <alignment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9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6" fillId="27" borderId="0" xfId="0" applyFont="1" applyFill="1" applyAlignment="1">
      <alignment horizontal="center" wrapText="1"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56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6" xfId="456" applyNumberFormat="1" applyFont="1" applyFill="1" applyBorder="1" applyAlignment="1" applyProtection="1">
      <alignment horizontal="center" wrapText="1" readingOrder="2"/>
      <protection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3" fillId="21" borderId="99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C1">
      <selection activeCell="K3" sqref="K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6.85156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301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302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302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303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19255836.549999993</v>
      </c>
      <c r="K10" s="128">
        <v>460632.14999999997</v>
      </c>
      <c r="L10" s="72"/>
      <c r="M10" s="14">
        <v>10592941.064752467</v>
      </c>
      <c r="N10" s="72"/>
      <c r="O10" s="14">
        <v>5823360.465247529</v>
      </c>
      <c r="P10" s="72"/>
      <c r="Q10" s="14">
        <v>111737.91</v>
      </c>
      <c r="R10" s="72"/>
      <c r="S10" s="14">
        <v>57226.020000000004</v>
      </c>
      <c r="T10" s="72"/>
      <c r="U10" s="14">
        <v>590840.8700000001</v>
      </c>
      <c r="V10" s="72"/>
      <c r="W10" s="14">
        <v>1175111.58</v>
      </c>
      <c r="X10" s="72"/>
      <c r="Y10" s="14">
        <v>101080.98999999999</v>
      </c>
      <c r="Z10" s="72"/>
      <c r="AA10" s="14">
        <v>100831.79000000001</v>
      </c>
      <c r="AB10" s="72"/>
      <c r="AC10" s="14">
        <v>36208.76</v>
      </c>
      <c r="AD10" s="72"/>
      <c r="AE10" s="14">
        <v>103944.79000000001</v>
      </c>
      <c r="AF10" s="72"/>
      <c r="AG10" s="14">
        <v>101920.16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1294652.1800000002</v>
      </c>
      <c r="K11" s="129">
        <v>15060.79</v>
      </c>
      <c r="L11" s="72">
        <f>K11/$K$10</f>
        <v>0.03269591581916287</v>
      </c>
      <c r="M11" s="15">
        <v>756391.8922218097</v>
      </c>
      <c r="N11" s="72">
        <f>M11/$M$10</f>
        <v>0.07140527711786009</v>
      </c>
      <c r="O11" s="15">
        <v>415818.6677781902</v>
      </c>
      <c r="P11" s="72">
        <f>O11/$O$10</f>
        <v>0.07140527711786006</v>
      </c>
      <c r="Q11" s="15">
        <v>6228.01</v>
      </c>
      <c r="R11" s="72">
        <f>Q11/$Q$10</f>
        <v>0.055737663251442596</v>
      </c>
      <c r="S11" s="15">
        <v>2808.92</v>
      </c>
      <c r="T11" s="72">
        <f>S11/$S$10</f>
        <v>0.049084664633325885</v>
      </c>
      <c r="U11" s="15">
        <v>43616.17</v>
      </c>
      <c r="V11" s="72">
        <f>U11/$U$10</f>
        <v>0.07382050263381405</v>
      </c>
      <c r="W11" s="15">
        <v>33220.329999999994</v>
      </c>
      <c r="X11" s="72">
        <f>W11/$W$10</f>
        <v>0.028269936715286215</v>
      </c>
      <c r="Y11" s="15">
        <v>1760.76</v>
      </c>
      <c r="Z11" s="72">
        <f>Y11/$Y$10</f>
        <v>0.017419299118459367</v>
      </c>
      <c r="AA11" s="15">
        <v>3267.34</v>
      </c>
      <c r="AB11" s="72">
        <f>AA11/$AA$10</f>
        <v>0.03240386786746521</v>
      </c>
      <c r="AC11" s="15">
        <v>1383.06</v>
      </c>
      <c r="AD11" s="72">
        <f>AC11/$AC$10</f>
        <v>0.038196834136269786</v>
      </c>
      <c r="AE11" s="15">
        <v>6881.93</v>
      </c>
      <c r="AF11" s="72">
        <f>AE11/$AE$10</f>
        <v>0.06620755114325595</v>
      </c>
      <c r="AG11" s="15">
        <v>8214.31</v>
      </c>
      <c r="AH11" s="72">
        <f>AG11/$AG$10</f>
        <v>0.08059553674170056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1294652.1800000002</v>
      </c>
      <c r="K12" s="129">
        <v>15060.79</v>
      </c>
      <c r="L12" s="72">
        <f>K12/$K$10</f>
        <v>0.03269591581916287</v>
      </c>
      <c r="M12" s="15">
        <v>756391.8922218097</v>
      </c>
      <c r="N12" s="72">
        <f>M12/$M$10</f>
        <v>0.07140527711786009</v>
      </c>
      <c r="O12" s="15">
        <v>415818.6677781902</v>
      </c>
      <c r="P12" s="72">
        <f>O12/$O$10</f>
        <v>0.07140527711786006</v>
      </c>
      <c r="Q12" s="15">
        <v>6228.01</v>
      </c>
      <c r="R12" s="72">
        <f>Q12/$Q$10</f>
        <v>0.055737663251442596</v>
      </c>
      <c r="S12" s="15">
        <v>2808.92</v>
      </c>
      <c r="T12" s="72">
        <f>S12/$S$10</f>
        <v>0.049084664633325885</v>
      </c>
      <c r="U12" s="15">
        <v>43616.17</v>
      </c>
      <c r="V12" s="72">
        <f aca="true" t="shared" si="0" ref="V12:V75">U12/$U$10</f>
        <v>0.07382050263381405</v>
      </c>
      <c r="W12" s="15">
        <v>33220.329999999994</v>
      </c>
      <c r="X12" s="72">
        <f>W12/$W$10</f>
        <v>0.028269936715286215</v>
      </c>
      <c r="Y12" s="15">
        <v>1760.76</v>
      </c>
      <c r="Z12" s="72">
        <f aca="true" t="shared" si="1" ref="Z12:Z75">Y12/$Y$10</f>
        <v>0.017419299118459367</v>
      </c>
      <c r="AA12" s="15">
        <v>3267.34</v>
      </c>
      <c r="AB12" s="72">
        <f>AA12/$AA$10</f>
        <v>0.03240386786746521</v>
      </c>
      <c r="AC12" s="15">
        <v>1383.06</v>
      </c>
      <c r="AD12" s="72">
        <f aca="true" t="shared" si="2" ref="AD12:AD75">AC12/$AC$10</f>
        <v>0.038196834136269786</v>
      </c>
      <c r="AE12" s="15">
        <v>6881.93</v>
      </c>
      <c r="AF12" s="72">
        <f aca="true" t="shared" si="3" ref="AF12:AF75">AE12/$AE$10</f>
        <v>0.06620755114325595</v>
      </c>
      <c r="AG12" s="15">
        <v>8214.31</v>
      </c>
      <c r="AH12" s="72">
        <f aca="true" t="shared" si="4" ref="AH12:AH75">AG12/$AG$10</f>
        <v>0.08059553674170056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396655.11</v>
      </c>
      <c r="K13" s="130">
        <v>8592.59</v>
      </c>
      <c r="L13" s="72">
        <f>K13/$K$10</f>
        <v>0.018653908547199758</v>
      </c>
      <c r="M13" s="17">
        <v>182463.13634007977</v>
      </c>
      <c r="N13" s="72">
        <f>M13/$M$10</f>
        <v>0.017224974180892746</v>
      </c>
      <c r="O13" s="17">
        <v>100307.23365992022</v>
      </c>
      <c r="P13" s="72">
        <f>O13/$O$10</f>
        <v>0.017224974180892742</v>
      </c>
      <c r="Q13" s="17">
        <v>5937.8</v>
      </c>
      <c r="R13" s="72">
        <f>Q13/$Q$10</f>
        <v>0.05314042476720748</v>
      </c>
      <c r="S13" s="17">
        <v>2687.3</v>
      </c>
      <c r="T13" s="72">
        <f>S13/$S$10</f>
        <v>0.04695940762611134</v>
      </c>
      <c r="U13" s="17">
        <v>43351.45</v>
      </c>
      <c r="V13" s="72">
        <f t="shared" si="0"/>
        <v>0.07337246321501081</v>
      </c>
      <c r="W13" s="17">
        <v>32861.49</v>
      </c>
      <c r="X13" s="72">
        <f>W13/$W$10</f>
        <v>0.02796456996875139</v>
      </c>
      <c r="Y13" s="17">
        <v>1760.76</v>
      </c>
      <c r="Z13" s="72">
        <f t="shared" si="1"/>
        <v>0.017419299118459367</v>
      </c>
      <c r="AA13" s="17">
        <v>2257.83</v>
      </c>
      <c r="AB13" s="72">
        <f>AA13/$AA$10</f>
        <v>0.02239204520717127</v>
      </c>
      <c r="AC13" s="17">
        <v>1339.28</v>
      </c>
      <c r="AD13" s="72">
        <f t="shared" si="2"/>
        <v>0.03698773445983789</v>
      </c>
      <c r="AE13" s="17">
        <v>6881.93</v>
      </c>
      <c r="AF13" s="72">
        <f t="shared" si="3"/>
        <v>0.06620755114325595</v>
      </c>
      <c r="AG13" s="17">
        <v>8214.31</v>
      </c>
      <c r="AH13" s="72">
        <f t="shared" si="4"/>
        <v>0.08059553674170056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169474.7</v>
      </c>
      <c r="K14" s="130">
        <v>6468.2</v>
      </c>
      <c r="L14" s="72">
        <f>K14/$K$10</f>
        <v>0.014042007271963107</v>
      </c>
      <c r="M14" s="17">
        <v>103835.38462749268</v>
      </c>
      <c r="N14" s="72">
        <f>M14/$M$10</f>
        <v>0.009802318732141373</v>
      </c>
      <c r="O14" s="17">
        <v>57082.43537250733</v>
      </c>
      <c r="P14" s="72">
        <f>O14/$O$10</f>
        <v>0.00980231873214137</v>
      </c>
      <c r="Q14" s="17">
        <v>290.21</v>
      </c>
      <c r="R14" s="72">
        <f>Q14/$Q$10</f>
        <v>0.0025972384842351173</v>
      </c>
      <c r="S14" s="17">
        <v>121.62</v>
      </c>
      <c r="T14" s="72">
        <f>S14/$S$10</f>
        <v>0.0021252570072145503</v>
      </c>
      <c r="U14" s="17">
        <v>264.72</v>
      </c>
      <c r="V14" s="72">
        <f t="shared" si="0"/>
        <v>0.0004480394188032388</v>
      </c>
      <c r="W14" s="17">
        <v>358.84</v>
      </c>
      <c r="X14" s="72">
        <f>W14/$W$10</f>
        <v>0.0003053667465348269</v>
      </c>
      <c r="Y14" s="17"/>
      <c r="Z14" s="72">
        <f t="shared" si="1"/>
        <v>0</v>
      </c>
      <c r="AA14" s="17">
        <v>1009.51</v>
      </c>
      <c r="AB14" s="72">
        <f>AA14/$AA$10</f>
        <v>0.01001182266029394</v>
      </c>
      <c r="AC14" s="17">
        <v>43.78</v>
      </c>
      <c r="AD14" s="72">
        <f t="shared" si="2"/>
        <v>0.0012090996764318911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728522.37</v>
      </c>
      <c r="K15" s="130"/>
      <c r="L15" s="72">
        <f aca="true" t="shared" si="5" ref="L15:L78">K15/$K$10</f>
        <v>0</v>
      </c>
      <c r="M15" s="17">
        <v>470093.37125423725</v>
      </c>
      <c r="N15" s="72">
        <f aca="true" t="shared" si="6" ref="N15:N78">M15/$M$10</f>
        <v>0.04437798420482596</v>
      </c>
      <c r="O15" s="17">
        <v>258428.9987457627</v>
      </c>
      <c r="P15" s="72">
        <f>O15/$O$10</f>
        <v>0.04437798420482595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15316651.389999995</v>
      </c>
      <c r="K24" s="129">
        <v>398872.69</v>
      </c>
      <c r="L24" s="72">
        <f t="shared" si="5"/>
        <v>0.8659245560693062</v>
      </c>
      <c r="M24" s="15">
        <v>8228605.195698627</v>
      </c>
      <c r="N24" s="72">
        <f t="shared" si="6"/>
        <v>0.7768008096522825</v>
      </c>
      <c r="O24" s="15">
        <v>4523591.124301371</v>
      </c>
      <c r="P24" s="72">
        <f t="shared" si="10"/>
        <v>0.7768008096522823</v>
      </c>
      <c r="Q24" s="15">
        <v>105509.90000000001</v>
      </c>
      <c r="R24" s="72">
        <f t="shared" si="7"/>
        <v>0.9442623367485574</v>
      </c>
      <c r="S24" s="15">
        <v>54417.100000000006</v>
      </c>
      <c r="T24" s="72">
        <f t="shared" si="8"/>
        <v>0.9509153353666742</v>
      </c>
      <c r="U24" s="15">
        <v>525210.5800000001</v>
      </c>
      <c r="V24" s="72">
        <f t="shared" si="0"/>
        <v>0.8889205311744937</v>
      </c>
      <c r="W24" s="15">
        <v>1057965.71</v>
      </c>
      <c r="X24" s="72">
        <f t="shared" si="11"/>
        <v>0.9003108538850412</v>
      </c>
      <c r="Y24" s="15">
        <v>99320.23</v>
      </c>
      <c r="Z24" s="72">
        <f t="shared" si="1"/>
        <v>0.9825807008815407</v>
      </c>
      <c r="AA24" s="15">
        <v>97564.45000000001</v>
      </c>
      <c r="AB24" s="72">
        <f t="shared" si="9"/>
        <v>0.9675961321325348</v>
      </c>
      <c r="AC24" s="15">
        <v>34825.700000000004</v>
      </c>
      <c r="AD24" s="72">
        <f t="shared" si="2"/>
        <v>0.9618031658637303</v>
      </c>
      <c r="AE24" s="15">
        <v>97062.86</v>
      </c>
      <c r="AF24" s="72">
        <f t="shared" si="3"/>
        <v>0.933792448856744</v>
      </c>
      <c r="AG24" s="15">
        <v>93705.85</v>
      </c>
      <c r="AH24" s="72">
        <f t="shared" si="4"/>
        <v>0.9194044632582995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3175224.92</v>
      </c>
      <c r="K25" s="129">
        <v>184006.05</v>
      </c>
      <c r="L25" s="72">
        <f t="shared" si="5"/>
        <v>0.39946419284889256</v>
      </c>
      <c r="M25" s="15">
        <v>1207513.006649919</v>
      </c>
      <c r="N25" s="72">
        <f t="shared" si="6"/>
        <v>0.1139922330605486</v>
      </c>
      <c r="O25" s="15">
        <v>663817.8633500809</v>
      </c>
      <c r="P25" s="72">
        <f t="shared" si="10"/>
        <v>0.11399223306054858</v>
      </c>
      <c r="Q25" s="15">
        <v>0</v>
      </c>
      <c r="R25" s="72">
        <f t="shared" si="7"/>
        <v>0</v>
      </c>
      <c r="S25" s="15">
        <v>12865.06</v>
      </c>
      <c r="T25" s="72">
        <f t="shared" si="8"/>
        <v>0.22481137077154761</v>
      </c>
      <c r="U25" s="15">
        <v>309232.91000000003</v>
      </c>
      <c r="V25" s="72">
        <f t="shared" si="0"/>
        <v>0.523377656660752</v>
      </c>
      <c r="W25" s="15">
        <v>508684.42</v>
      </c>
      <c r="X25" s="72">
        <f t="shared" si="11"/>
        <v>0.43288180344542254</v>
      </c>
      <c r="Y25" s="15">
        <v>91323.02</v>
      </c>
      <c r="Z25" s="72">
        <f t="shared" si="1"/>
        <v>0.9034638461692946</v>
      </c>
      <c r="AA25" s="15">
        <v>0</v>
      </c>
      <c r="AB25" s="72">
        <f t="shared" si="9"/>
        <v>0</v>
      </c>
      <c r="AC25" s="15">
        <v>10442.230000000001</v>
      </c>
      <c r="AD25" s="72">
        <f t="shared" si="2"/>
        <v>0.28838960516736833</v>
      </c>
      <c r="AE25" s="15">
        <v>97062.86</v>
      </c>
      <c r="AF25" s="72">
        <f t="shared" si="3"/>
        <v>0.933792448856744</v>
      </c>
      <c r="AG25" s="15">
        <v>90277.5</v>
      </c>
      <c r="AH25" s="72">
        <f t="shared" si="4"/>
        <v>0.8857668590787141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3146874.53</v>
      </c>
      <c r="K26" s="132">
        <v>183647.63999999998</v>
      </c>
      <c r="L26" s="72">
        <f t="shared" si="5"/>
        <v>0.3986861099469501</v>
      </c>
      <c r="M26" s="21">
        <v>1198120.3390922747</v>
      </c>
      <c r="N26" s="72">
        <f t="shared" si="6"/>
        <v>0.11310554186683489</v>
      </c>
      <c r="O26" s="21">
        <v>658654.3409077253</v>
      </c>
      <c r="P26" s="72">
        <f t="shared" si="10"/>
        <v>0.11310554186683486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309047.88</v>
      </c>
      <c r="V26" s="72">
        <f t="shared" si="0"/>
        <v>0.5230644928134371</v>
      </c>
      <c r="W26" s="21">
        <v>508298.72</v>
      </c>
      <c r="X26" s="72">
        <f t="shared" si="11"/>
        <v>0.4325535792949976</v>
      </c>
      <c r="Y26" s="21">
        <v>91323.02</v>
      </c>
      <c r="Z26" s="72">
        <f t="shared" si="1"/>
        <v>0.9034638461692946</v>
      </c>
      <c r="AA26" s="21">
        <v>0</v>
      </c>
      <c r="AB26" s="72">
        <f t="shared" si="9"/>
        <v>0</v>
      </c>
      <c r="AC26" s="21">
        <v>10442.230000000001</v>
      </c>
      <c r="AD26" s="72">
        <f t="shared" si="2"/>
        <v>0.28838960516736833</v>
      </c>
      <c r="AE26" s="21">
        <v>97062.86</v>
      </c>
      <c r="AF26" s="72">
        <f t="shared" si="3"/>
        <v>0.933792448856744</v>
      </c>
      <c r="AG26" s="21">
        <v>90277.5</v>
      </c>
      <c r="AH26" s="72">
        <f t="shared" si="4"/>
        <v>0.8857668590787141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2969080.7499999995</v>
      </c>
      <c r="K27" s="132">
        <v>5853.86</v>
      </c>
      <c r="L27" s="72">
        <f t="shared" si="5"/>
        <v>0.01270831834035032</v>
      </c>
      <c r="M27" s="21">
        <v>1198120.3390922747</v>
      </c>
      <c r="N27" s="72">
        <f t="shared" si="6"/>
        <v>0.11310554186683489</v>
      </c>
      <c r="O27" s="21">
        <v>658654.3409077253</v>
      </c>
      <c r="P27" s="72">
        <f t="shared" si="10"/>
        <v>0.11310554186683486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309047.88</v>
      </c>
      <c r="V27" s="72">
        <f t="shared" si="0"/>
        <v>0.5230644928134371</v>
      </c>
      <c r="W27" s="21">
        <v>508298.72</v>
      </c>
      <c r="X27" s="72">
        <f t="shared" si="11"/>
        <v>0.4325535792949976</v>
      </c>
      <c r="Y27" s="21">
        <v>91323.02</v>
      </c>
      <c r="Z27" s="72">
        <f t="shared" si="1"/>
        <v>0.9034638461692946</v>
      </c>
      <c r="AA27" s="21">
        <v>0</v>
      </c>
      <c r="AB27" s="72">
        <f t="shared" si="9"/>
        <v>0</v>
      </c>
      <c r="AC27" s="21">
        <v>10442.230000000001</v>
      </c>
      <c r="AD27" s="72">
        <f t="shared" si="2"/>
        <v>0.28838960516736833</v>
      </c>
      <c r="AE27" s="21">
        <v>97062.86</v>
      </c>
      <c r="AF27" s="72">
        <f t="shared" si="3"/>
        <v>0.933792448856744</v>
      </c>
      <c r="AG27" s="21">
        <v>90277.5</v>
      </c>
      <c r="AH27" s="72">
        <f t="shared" si="4"/>
        <v>0.8857668590787141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1485238.9700000002</v>
      </c>
      <c r="K28" s="130"/>
      <c r="L28" s="72">
        <f t="shared" si="5"/>
        <v>0</v>
      </c>
      <c r="M28" s="17">
        <v>583271.7828455644</v>
      </c>
      <c r="N28" s="72">
        <f t="shared" si="6"/>
        <v>0.055062307935080934</v>
      </c>
      <c r="O28" s="17">
        <v>320647.66715443553</v>
      </c>
      <c r="P28" s="72">
        <f t="shared" si="10"/>
        <v>0.05506230793508092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478919.56</v>
      </c>
      <c r="X28" s="72">
        <f t="shared" si="11"/>
        <v>0.4075524130227701</v>
      </c>
      <c r="Y28" s="17">
        <v>71.29</v>
      </c>
      <c r="Z28" s="72">
        <f t="shared" si="1"/>
        <v>0.0007052760365722577</v>
      </c>
      <c r="AA28" s="17"/>
      <c r="AB28" s="72">
        <f t="shared" si="9"/>
        <v>0</v>
      </c>
      <c r="AC28" s="17">
        <v>5265.81</v>
      </c>
      <c r="AD28" s="72">
        <f t="shared" si="2"/>
        <v>0.14542917238811823</v>
      </c>
      <c r="AE28" s="17">
        <v>97062.86</v>
      </c>
      <c r="AF28" s="72">
        <f t="shared" si="3"/>
        <v>0.933792448856744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582950.1799999999</v>
      </c>
      <c r="K29" s="130">
        <v>2450.48</v>
      </c>
      <c r="L29" s="72">
        <f t="shared" si="5"/>
        <v>0.0053198197303423135</v>
      </c>
      <c r="M29" s="17">
        <v>257380.8908691523</v>
      </c>
      <c r="N29" s="72">
        <f t="shared" si="6"/>
        <v>0.024297396662157935</v>
      </c>
      <c r="O29" s="17">
        <v>141492.49913084772</v>
      </c>
      <c r="P29" s="72">
        <f t="shared" si="10"/>
        <v>0.024297396662157925</v>
      </c>
      <c r="Q29" s="17"/>
      <c r="R29" s="72">
        <f t="shared" si="7"/>
        <v>0</v>
      </c>
      <c r="S29" s="17"/>
      <c r="T29" s="72">
        <f t="shared" si="8"/>
        <v>0</v>
      </c>
      <c r="U29" s="17">
        <v>129370.1</v>
      </c>
      <c r="V29" s="72">
        <f t="shared" si="0"/>
        <v>0.21895929440358447</v>
      </c>
      <c r="W29" s="17">
        <v>12298.37</v>
      </c>
      <c r="X29" s="72">
        <f t="shared" si="11"/>
        <v>0.010465704031271651</v>
      </c>
      <c r="Y29" s="17"/>
      <c r="Z29" s="72">
        <f t="shared" si="1"/>
        <v>0</v>
      </c>
      <c r="AA29" s="17"/>
      <c r="AB29" s="72">
        <f t="shared" si="9"/>
        <v>0</v>
      </c>
      <c r="AC29" s="17">
        <v>2166.9</v>
      </c>
      <c r="AD29" s="72">
        <f t="shared" si="2"/>
        <v>0.05984463428186991</v>
      </c>
      <c r="AE29" s="17"/>
      <c r="AF29" s="72">
        <f t="shared" si="3"/>
        <v>0</v>
      </c>
      <c r="AG29" s="17">
        <v>37790.94</v>
      </c>
      <c r="AH29" s="72">
        <f t="shared" si="4"/>
        <v>0.3707896455421577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319197.15</v>
      </c>
      <c r="K30" s="130">
        <v>1302.97</v>
      </c>
      <c r="L30" s="72">
        <f t="shared" si="5"/>
        <v>0.002828656228185549</v>
      </c>
      <c r="M30" s="17">
        <v>136854.74220567217</v>
      </c>
      <c r="N30" s="72">
        <f t="shared" si="6"/>
        <v>0.012919428265399317</v>
      </c>
      <c r="O30" s="17">
        <v>75234.48779432783</v>
      </c>
      <c r="P30" s="72">
        <f t="shared" si="10"/>
        <v>0.012919428265399316</v>
      </c>
      <c r="Q30" s="17"/>
      <c r="R30" s="72">
        <f t="shared" si="7"/>
        <v>0</v>
      </c>
      <c r="S30" s="17"/>
      <c r="T30" s="72">
        <f t="shared" si="8"/>
        <v>0</v>
      </c>
      <c r="U30" s="17">
        <v>68788.76</v>
      </c>
      <c r="V30" s="72">
        <f t="shared" si="0"/>
        <v>0.11642518906994362</v>
      </c>
      <c r="W30" s="17">
        <v>6539.3</v>
      </c>
      <c r="X30" s="72">
        <f t="shared" si="11"/>
        <v>0.005564833256089604</v>
      </c>
      <c r="Y30" s="17">
        <v>9230.49</v>
      </c>
      <c r="Z30" s="72">
        <f t="shared" si="1"/>
        <v>0.09131776410183558</v>
      </c>
      <c r="AA30" s="17"/>
      <c r="AB30" s="72">
        <f t="shared" si="9"/>
        <v>0</v>
      </c>
      <c r="AC30" s="17">
        <v>1152.18</v>
      </c>
      <c r="AD30" s="72">
        <f t="shared" si="2"/>
        <v>0.03182047659185236</v>
      </c>
      <c r="AE30" s="17"/>
      <c r="AF30" s="72">
        <f t="shared" si="3"/>
        <v>0</v>
      </c>
      <c r="AG30" s="17">
        <v>20094.22</v>
      </c>
      <c r="AH30" s="72">
        <f t="shared" si="4"/>
        <v>0.1971564801311144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581694.45</v>
      </c>
      <c r="K32" s="130">
        <v>2100.41</v>
      </c>
      <c r="L32" s="72">
        <f t="shared" si="5"/>
        <v>0.004559842381822459</v>
      </c>
      <c r="M32" s="17">
        <v>220612.92317188578</v>
      </c>
      <c r="N32" s="72">
        <f t="shared" si="6"/>
        <v>0.020826409004196703</v>
      </c>
      <c r="O32" s="17">
        <v>121279.6868281142</v>
      </c>
      <c r="P32" s="72">
        <f t="shared" si="10"/>
        <v>0.020826409004196696</v>
      </c>
      <c r="Q32" s="17"/>
      <c r="R32" s="72">
        <f t="shared" si="7"/>
        <v>0</v>
      </c>
      <c r="S32" s="17"/>
      <c r="T32" s="72">
        <f t="shared" si="8"/>
        <v>0</v>
      </c>
      <c r="U32" s="17">
        <v>110889.02</v>
      </c>
      <c r="V32" s="72">
        <f t="shared" si="0"/>
        <v>0.18768000933990905</v>
      </c>
      <c r="W32" s="17">
        <v>10541.49</v>
      </c>
      <c r="X32" s="72">
        <f t="shared" si="11"/>
        <v>0.00897062898486627</v>
      </c>
      <c r="Y32" s="17">
        <v>82021.24</v>
      </c>
      <c r="Z32" s="72">
        <f t="shared" si="1"/>
        <v>0.8114408060308869</v>
      </c>
      <c r="AA32" s="17"/>
      <c r="AB32" s="72">
        <f t="shared" si="9"/>
        <v>0</v>
      </c>
      <c r="AC32" s="17">
        <v>1857.34</v>
      </c>
      <c r="AD32" s="72">
        <f t="shared" si="2"/>
        <v>0.05129532190552783</v>
      </c>
      <c r="AE32" s="17"/>
      <c r="AF32" s="72">
        <f t="shared" si="3"/>
        <v>0</v>
      </c>
      <c r="AG32" s="17">
        <v>32392.34</v>
      </c>
      <c r="AH32" s="72">
        <f t="shared" si="4"/>
        <v>0.31782073340544204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177793.78</v>
      </c>
      <c r="K33" s="97">
        <v>177793.78</v>
      </c>
      <c r="L33" s="72">
        <f t="shared" si="5"/>
        <v>0.3859777916065998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177793.78</v>
      </c>
      <c r="K34" s="133">
        <v>177793.78</v>
      </c>
      <c r="L34" s="72">
        <f t="shared" si="5"/>
        <v>0.3859777916065998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28350.39</v>
      </c>
      <c r="K36" s="132">
        <v>358.41</v>
      </c>
      <c r="L36" s="72">
        <f t="shared" si="5"/>
        <v>0.000778082901942472</v>
      </c>
      <c r="M36" s="21">
        <v>9392.667557644409</v>
      </c>
      <c r="N36" s="72">
        <f t="shared" si="6"/>
        <v>0.0008866911937137162</v>
      </c>
      <c r="O36" s="21">
        <v>5163.522442355592</v>
      </c>
      <c r="P36" s="72">
        <f t="shared" si="10"/>
        <v>0.0008866911937137161</v>
      </c>
      <c r="Q36" s="21">
        <v>0</v>
      </c>
      <c r="R36" s="72">
        <f t="shared" si="7"/>
        <v>0</v>
      </c>
      <c r="S36" s="21">
        <v>12865.06</v>
      </c>
      <c r="T36" s="72">
        <f t="shared" si="8"/>
        <v>0.22481137077154761</v>
      </c>
      <c r="U36" s="21">
        <v>185.03</v>
      </c>
      <c r="V36" s="72">
        <f t="shared" si="0"/>
        <v>0.00031316384731476</v>
      </c>
      <c r="W36" s="21">
        <v>385.7</v>
      </c>
      <c r="X36" s="72">
        <f t="shared" si="11"/>
        <v>0.0003282241504249324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28350.39</v>
      </c>
      <c r="K37" s="132">
        <v>358.41</v>
      </c>
      <c r="L37" s="72">
        <f t="shared" si="5"/>
        <v>0.000778082901942472</v>
      </c>
      <c r="M37" s="21">
        <v>9392.667557644409</v>
      </c>
      <c r="N37" s="72">
        <f t="shared" si="6"/>
        <v>0.0008866911937137162</v>
      </c>
      <c r="O37" s="21">
        <v>5163.522442355592</v>
      </c>
      <c r="P37" s="72">
        <f t="shared" si="10"/>
        <v>0.0008866911937137161</v>
      </c>
      <c r="Q37" s="21">
        <v>0</v>
      </c>
      <c r="R37" s="72">
        <f t="shared" si="7"/>
        <v>0</v>
      </c>
      <c r="S37" s="21">
        <v>12865.06</v>
      </c>
      <c r="T37" s="72">
        <f t="shared" si="8"/>
        <v>0.22481137077154761</v>
      </c>
      <c r="U37" s="21">
        <v>185.03</v>
      </c>
      <c r="V37" s="72">
        <f t="shared" si="0"/>
        <v>0.00031316384731476</v>
      </c>
      <c r="W37" s="21">
        <v>385.7</v>
      </c>
      <c r="X37" s="72">
        <f t="shared" si="11"/>
        <v>0.0003282241504249324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15485.330000000002</v>
      </c>
      <c r="K38" s="130">
        <v>358.41</v>
      </c>
      <c r="L38" s="72">
        <f t="shared" si="5"/>
        <v>0.000778082901942472</v>
      </c>
      <c r="M38" s="17">
        <v>9392.667557644409</v>
      </c>
      <c r="N38" s="72">
        <f t="shared" si="6"/>
        <v>0.0008866911937137162</v>
      </c>
      <c r="O38" s="17">
        <v>5163.522442355592</v>
      </c>
      <c r="P38" s="72">
        <f t="shared" si="10"/>
        <v>0.0008866911937137161</v>
      </c>
      <c r="Q38" s="17"/>
      <c r="R38" s="72">
        <f t="shared" si="7"/>
        <v>0</v>
      </c>
      <c r="S38" s="17"/>
      <c r="T38" s="72">
        <f t="shared" si="8"/>
        <v>0</v>
      </c>
      <c r="U38" s="17">
        <v>185.03</v>
      </c>
      <c r="V38" s="72">
        <f t="shared" si="0"/>
        <v>0.00031316384731476</v>
      </c>
      <c r="W38" s="17">
        <v>385.7</v>
      </c>
      <c r="X38" s="72">
        <f t="shared" si="11"/>
        <v>0.0003282241504249324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12865.06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>
        <v>12865.06</v>
      </c>
      <c r="T39" s="72">
        <f t="shared" si="8"/>
        <v>0.22481137077154761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4648605.63</v>
      </c>
      <c r="K96" s="129">
        <v>48182.08</v>
      </c>
      <c r="L96" s="72">
        <f t="shared" si="17"/>
        <v>0.10459990688882659</v>
      </c>
      <c r="M96" s="15">
        <v>2502953.8879975462</v>
      </c>
      <c r="N96" s="72">
        <f t="shared" si="18"/>
        <v>0.23628507632559312</v>
      </c>
      <c r="O96" s="15">
        <v>1375973.1720024534</v>
      </c>
      <c r="P96" s="72">
        <f t="shared" si="22"/>
        <v>0.23628507632559306</v>
      </c>
      <c r="Q96" s="15">
        <v>0</v>
      </c>
      <c r="R96" s="72">
        <f t="shared" si="19"/>
        <v>0</v>
      </c>
      <c r="S96" s="15">
        <v>37343.560000000005</v>
      </c>
      <c r="T96" s="72">
        <f t="shared" si="20"/>
        <v>0.6525625930302335</v>
      </c>
      <c r="U96" s="15">
        <v>184518.26000000004</v>
      </c>
      <c r="V96" s="72">
        <f t="shared" si="12"/>
        <v>0.3122977257819013</v>
      </c>
      <c r="W96" s="15">
        <v>497704.36</v>
      </c>
      <c r="X96" s="72">
        <f t="shared" si="23"/>
        <v>0.4235379588379173</v>
      </c>
      <c r="Y96" s="15">
        <v>1930.31</v>
      </c>
      <c r="Z96" s="72">
        <f t="shared" si="13"/>
        <v>0.01909666694004481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3662259.94</v>
      </c>
      <c r="K97" s="129">
        <v>26311.320000000003</v>
      </c>
      <c r="L97" s="72">
        <f t="shared" si="17"/>
        <v>0.05712002516541671</v>
      </c>
      <c r="M97" s="15">
        <v>1926937.975184739</v>
      </c>
      <c r="N97" s="72">
        <f t="shared" si="18"/>
        <v>0.18190774057986012</v>
      </c>
      <c r="O97" s="15">
        <v>1059314.3448152607</v>
      </c>
      <c r="P97" s="72">
        <f t="shared" si="22"/>
        <v>0.1819077405798601</v>
      </c>
      <c r="Q97" s="15">
        <v>0</v>
      </c>
      <c r="R97" s="72">
        <f t="shared" si="19"/>
        <v>0</v>
      </c>
      <c r="S97" s="15">
        <v>369.59999999999997</v>
      </c>
      <c r="T97" s="72">
        <f t="shared" si="20"/>
        <v>0.006458600475797547</v>
      </c>
      <c r="U97" s="15">
        <v>173227.72000000003</v>
      </c>
      <c r="V97" s="72">
        <f t="shared" si="12"/>
        <v>0.29318845190922554</v>
      </c>
      <c r="W97" s="15">
        <v>474168.67</v>
      </c>
      <c r="X97" s="72">
        <f t="shared" si="23"/>
        <v>0.4035094863076747</v>
      </c>
      <c r="Y97" s="15">
        <v>1930.31</v>
      </c>
      <c r="Z97" s="72">
        <f t="shared" si="13"/>
        <v>0.01909666694004481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2504476.3899999997</v>
      </c>
      <c r="K98" s="129">
        <v>5888.54</v>
      </c>
      <c r="L98" s="72">
        <f t="shared" si="17"/>
        <v>0.012783606181201205</v>
      </c>
      <c r="M98" s="15">
        <v>1231454.072041625</v>
      </c>
      <c r="N98" s="72">
        <f t="shared" si="18"/>
        <v>0.11625232921754211</v>
      </c>
      <c r="O98" s="15">
        <v>676979.2179583749</v>
      </c>
      <c r="P98" s="72">
        <f t="shared" si="22"/>
        <v>0.11625232921754211</v>
      </c>
      <c r="Q98" s="15">
        <v>0</v>
      </c>
      <c r="R98" s="72">
        <f t="shared" si="19"/>
        <v>0</v>
      </c>
      <c r="S98" s="15">
        <v>15.7</v>
      </c>
      <c r="T98" s="72">
        <f t="shared" si="20"/>
        <v>0.0002743507236743006</v>
      </c>
      <c r="U98" s="15">
        <v>167693.00000000003</v>
      </c>
      <c r="V98" s="72">
        <f t="shared" si="12"/>
        <v>0.283820921189829</v>
      </c>
      <c r="W98" s="15">
        <v>420515.55</v>
      </c>
      <c r="X98" s="72">
        <f t="shared" si="23"/>
        <v>0.3578515922717739</v>
      </c>
      <c r="Y98" s="15">
        <v>1930.31</v>
      </c>
      <c r="Z98" s="72">
        <f t="shared" si="13"/>
        <v>0.01909666694004481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1449184.5400000003</v>
      </c>
      <c r="K99" s="132">
        <v>3348.88</v>
      </c>
      <c r="L99" s="72">
        <f t="shared" si="17"/>
        <v>0.007270182943157572</v>
      </c>
      <c r="M99" s="21">
        <v>713547.3686535535</v>
      </c>
      <c r="N99" s="72">
        <f t="shared" si="18"/>
        <v>0.06736064746247387</v>
      </c>
      <c r="O99" s="21">
        <v>392265.33134644653</v>
      </c>
      <c r="P99" s="72">
        <f t="shared" si="22"/>
        <v>0.06736064746247386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89904.85</v>
      </c>
      <c r="V99" s="72">
        <f t="shared" si="12"/>
        <v>0.15216423670894666</v>
      </c>
      <c r="W99" s="21">
        <v>248209.84000000003</v>
      </c>
      <c r="X99" s="72">
        <f t="shared" si="23"/>
        <v>0.21122235898653982</v>
      </c>
      <c r="Y99" s="21">
        <v>1908.27</v>
      </c>
      <c r="Z99" s="72">
        <f t="shared" si="13"/>
        <v>0.01887862396282427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1139378.5600000003</v>
      </c>
      <c r="K100" s="130">
        <v>2718.09</v>
      </c>
      <c r="L100" s="72">
        <f t="shared" si="17"/>
        <v>0.005900782218522959</v>
      </c>
      <c r="M100" s="17">
        <v>574391.6529671506</v>
      </c>
      <c r="N100" s="72">
        <f t="shared" si="18"/>
        <v>0.0542240015738795</v>
      </c>
      <c r="O100" s="17">
        <v>315765.90703284956</v>
      </c>
      <c r="P100" s="72">
        <f t="shared" si="22"/>
        <v>0.054224001573879486</v>
      </c>
      <c r="Q100" s="17"/>
      <c r="R100" s="72">
        <f t="shared" si="19"/>
        <v>0</v>
      </c>
      <c r="S100" s="17"/>
      <c r="T100" s="72">
        <f t="shared" si="20"/>
        <v>0</v>
      </c>
      <c r="U100" s="17">
        <v>20047.16</v>
      </c>
      <c r="V100" s="72">
        <f t="shared" si="12"/>
        <v>0.0339298803077045</v>
      </c>
      <c r="W100" s="17">
        <v>224547.48</v>
      </c>
      <c r="X100" s="72">
        <f t="shared" si="23"/>
        <v>0.19108609243728156</v>
      </c>
      <c r="Y100" s="17">
        <v>1908.27</v>
      </c>
      <c r="Z100" s="72">
        <f t="shared" si="13"/>
        <v>0.01887862396282427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309805.98</v>
      </c>
      <c r="K101" s="130">
        <v>630.79</v>
      </c>
      <c r="L101" s="72">
        <f t="shared" si="17"/>
        <v>0.0013694007246346136</v>
      </c>
      <c r="M101" s="17">
        <v>139155.71568640304</v>
      </c>
      <c r="N101" s="72">
        <f t="shared" si="18"/>
        <v>0.013136645888594378</v>
      </c>
      <c r="O101" s="17">
        <v>76499.42431359697</v>
      </c>
      <c r="P101" s="72">
        <f t="shared" si="22"/>
        <v>0.013136645888594376</v>
      </c>
      <c r="Q101" s="17"/>
      <c r="R101" s="72">
        <f t="shared" si="19"/>
        <v>0</v>
      </c>
      <c r="S101" s="17"/>
      <c r="T101" s="72">
        <f t="shared" si="20"/>
        <v>0</v>
      </c>
      <c r="U101" s="17">
        <v>69857.69</v>
      </c>
      <c r="V101" s="72">
        <f t="shared" si="12"/>
        <v>0.11823435640124216</v>
      </c>
      <c r="W101" s="17">
        <v>23662.36</v>
      </c>
      <c r="X101" s="72">
        <f t="shared" si="23"/>
        <v>0.02013626654925824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0</v>
      </c>
      <c r="K102" s="130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/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979238.58</v>
      </c>
      <c r="K104" s="132">
        <v>2247.5699999999997</v>
      </c>
      <c r="L104" s="72">
        <f t="shared" si="17"/>
        <v>0.004879316391615305</v>
      </c>
      <c r="M104" s="21">
        <v>479898.7145608115</v>
      </c>
      <c r="N104" s="72">
        <f t="shared" si="18"/>
        <v>0.04530363301629732</v>
      </c>
      <c r="O104" s="21">
        <v>263819.3854391884</v>
      </c>
      <c r="P104" s="72">
        <f t="shared" si="22"/>
        <v>0.04530363301629731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71565.23</v>
      </c>
      <c r="V104" s="72">
        <f t="shared" si="12"/>
        <v>0.12112437313281998</v>
      </c>
      <c r="W104" s="21">
        <v>161685.63999999998</v>
      </c>
      <c r="X104" s="72">
        <f t="shared" si="23"/>
        <v>0.13759173405473543</v>
      </c>
      <c r="Y104" s="21">
        <v>22.04</v>
      </c>
      <c r="Z104" s="72">
        <f t="shared" si="13"/>
        <v>0.00021804297722054366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717975.72</v>
      </c>
      <c r="K105" s="130">
        <v>1715.62</v>
      </c>
      <c r="L105" s="72">
        <f t="shared" si="17"/>
        <v>0.0037244903552650418</v>
      </c>
      <c r="M105" s="17">
        <v>362547.13768729824</v>
      </c>
      <c r="N105" s="72">
        <f t="shared" si="18"/>
        <v>0.034225352097318605</v>
      </c>
      <c r="O105" s="17">
        <v>199306.56231270172</v>
      </c>
      <c r="P105" s="72">
        <f t="shared" si="22"/>
        <v>0.0342253520973186</v>
      </c>
      <c r="Q105" s="17"/>
      <c r="R105" s="72">
        <f t="shared" si="19"/>
        <v>0</v>
      </c>
      <c r="S105" s="17"/>
      <c r="T105" s="72">
        <f t="shared" si="20"/>
        <v>0</v>
      </c>
      <c r="U105" s="17">
        <v>12653.46</v>
      </c>
      <c r="V105" s="72">
        <f t="shared" si="12"/>
        <v>0.02141602018831229</v>
      </c>
      <c r="W105" s="17">
        <v>141730.9</v>
      </c>
      <c r="X105" s="72">
        <f t="shared" si="23"/>
        <v>0.12061058916634962</v>
      </c>
      <c r="Y105" s="17">
        <v>22.04</v>
      </c>
      <c r="Z105" s="72">
        <f t="shared" si="13"/>
        <v>0.00021804297722054366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261262.86</v>
      </c>
      <c r="K106" s="130">
        <v>531.95</v>
      </c>
      <c r="L106" s="72">
        <f t="shared" si="17"/>
        <v>0.0011548260363502636</v>
      </c>
      <c r="M106" s="17">
        <v>117351.57687351332</v>
      </c>
      <c r="N106" s="72">
        <f t="shared" si="18"/>
        <v>0.011078280918978714</v>
      </c>
      <c r="O106" s="17">
        <v>64512.823126486684</v>
      </c>
      <c r="P106" s="72">
        <f t="shared" si="22"/>
        <v>0.01107828091897871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58911.77</v>
      </c>
      <c r="V106" s="72">
        <f t="shared" si="12"/>
        <v>0.0997083529445077</v>
      </c>
      <c r="W106" s="17">
        <v>19954.74</v>
      </c>
      <c r="X106" s="72">
        <f t="shared" si="23"/>
        <v>0.016981144888385834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/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76053.26999999999</v>
      </c>
      <c r="K109" s="132">
        <v>292.09000000000003</v>
      </c>
      <c r="L109" s="72">
        <f t="shared" si="17"/>
        <v>0.0006341068464283269</v>
      </c>
      <c r="M109" s="21">
        <v>38007.98882726003</v>
      </c>
      <c r="N109" s="72">
        <f t="shared" si="18"/>
        <v>0.003588048738770944</v>
      </c>
      <c r="O109" s="21">
        <v>20894.50117273997</v>
      </c>
      <c r="P109" s="72">
        <f t="shared" si="22"/>
        <v>0.0035880487387709432</v>
      </c>
      <c r="Q109" s="21">
        <v>0</v>
      </c>
      <c r="R109" s="72">
        <f t="shared" si="19"/>
        <v>0</v>
      </c>
      <c r="S109" s="21">
        <v>15.7</v>
      </c>
      <c r="T109" s="72">
        <f t="shared" si="20"/>
        <v>0.0002743507236743006</v>
      </c>
      <c r="U109" s="21">
        <v>6222.92</v>
      </c>
      <c r="V109" s="72">
        <f t="shared" si="12"/>
        <v>0.010532311348062295</v>
      </c>
      <c r="W109" s="21">
        <v>10620.07</v>
      </c>
      <c r="X109" s="72">
        <f t="shared" si="23"/>
        <v>0.009037499230498604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51358.33999999999</v>
      </c>
      <c r="K110" s="130">
        <v>241.87</v>
      </c>
      <c r="L110" s="72">
        <f t="shared" si="17"/>
        <v>0.0005250827585525674</v>
      </c>
      <c r="M110" s="17">
        <v>26901.078571927224</v>
      </c>
      <c r="N110" s="72">
        <f t="shared" si="18"/>
        <v>0.0025395287680245243</v>
      </c>
      <c r="O110" s="17">
        <v>14788.591428072774</v>
      </c>
      <c r="P110" s="72">
        <f t="shared" si="22"/>
        <v>0.002539528768024524</v>
      </c>
      <c r="Q110" s="17"/>
      <c r="R110" s="72">
        <f t="shared" si="19"/>
        <v>0</v>
      </c>
      <c r="S110" s="17">
        <v>15.7</v>
      </c>
      <c r="T110" s="72">
        <f t="shared" si="20"/>
        <v>0.0002743507236743006</v>
      </c>
      <c r="U110" s="17">
        <v>680.7</v>
      </c>
      <c r="V110" s="72">
        <f t="shared" si="12"/>
        <v>0.0011520868554675304</v>
      </c>
      <c r="W110" s="17">
        <v>8730.4</v>
      </c>
      <c r="X110" s="72">
        <f t="shared" si="23"/>
        <v>0.0074294221490013735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24694.93</v>
      </c>
      <c r="K111" s="130">
        <v>50.22</v>
      </c>
      <c r="L111" s="72">
        <f t="shared" si="17"/>
        <v>0.00010902408787575944</v>
      </c>
      <c r="M111" s="17">
        <v>11106.910255332805</v>
      </c>
      <c r="N111" s="72">
        <f t="shared" si="18"/>
        <v>0.0010485199707464198</v>
      </c>
      <c r="O111" s="17">
        <v>6105.909744667195</v>
      </c>
      <c r="P111" s="72">
        <f t="shared" si="22"/>
        <v>0.0010485199707464196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5542.22</v>
      </c>
      <c r="V111" s="72">
        <f t="shared" si="12"/>
        <v>0.009380224492594765</v>
      </c>
      <c r="W111" s="17">
        <v>1889.67</v>
      </c>
      <c r="X111" s="72">
        <f t="shared" si="23"/>
        <v>0.0016080770814972311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1157783.5499999998</v>
      </c>
      <c r="K114" s="129">
        <v>20422.780000000002</v>
      </c>
      <c r="L114" s="72">
        <f t="shared" si="17"/>
        <v>0.0443364189842155</v>
      </c>
      <c r="M114" s="15">
        <v>695483.9031431141</v>
      </c>
      <c r="N114" s="72">
        <f t="shared" si="18"/>
        <v>0.065655411362318</v>
      </c>
      <c r="O114" s="15">
        <v>382335.1268568859</v>
      </c>
      <c r="P114" s="72">
        <f t="shared" si="22"/>
        <v>0.06565541136231798</v>
      </c>
      <c r="Q114" s="15">
        <v>0</v>
      </c>
      <c r="R114" s="72">
        <f t="shared" si="19"/>
        <v>0</v>
      </c>
      <c r="S114" s="15">
        <v>353.9</v>
      </c>
      <c r="T114" s="72">
        <f t="shared" si="20"/>
        <v>0.006184249752123247</v>
      </c>
      <c r="U114" s="15">
        <v>5534.719999999999</v>
      </c>
      <c r="V114" s="72">
        <f t="shared" si="12"/>
        <v>0.009367530719396576</v>
      </c>
      <c r="W114" s="15">
        <v>53653.119999999995</v>
      </c>
      <c r="X114" s="72">
        <f t="shared" si="23"/>
        <v>0.04565789403590082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865890.7099999998</v>
      </c>
      <c r="K115" s="132">
        <v>13018.83</v>
      </c>
      <c r="L115" s="72">
        <f t="shared" si="17"/>
        <v>0.028262964276375414</v>
      </c>
      <c r="M115" s="21">
        <v>515969.11996076565</v>
      </c>
      <c r="N115" s="72">
        <f t="shared" si="18"/>
        <v>0.048708769057313986</v>
      </c>
      <c r="O115" s="21">
        <v>283648.7200392343</v>
      </c>
      <c r="P115" s="72">
        <f t="shared" si="22"/>
        <v>0.04870876905731397</v>
      </c>
      <c r="Q115" s="21">
        <v>0</v>
      </c>
      <c r="R115" s="72">
        <f t="shared" si="19"/>
        <v>0</v>
      </c>
      <c r="S115" s="21">
        <v>353.9</v>
      </c>
      <c r="T115" s="72">
        <f t="shared" si="20"/>
        <v>0.006184249752123247</v>
      </c>
      <c r="U115" s="21">
        <v>5229.95</v>
      </c>
      <c r="V115" s="72">
        <f t="shared" si="12"/>
        <v>0.008851706551715015</v>
      </c>
      <c r="W115" s="21">
        <v>47670.189999999995</v>
      </c>
      <c r="X115" s="72">
        <f t="shared" si="23"/>
        <v>0.04056652220208739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789014.88</v>
      </c>
      <c r="K116" s="130">
        <v>10250.41</v>
      </c>
      <c r="L116" s="72">
        <f t="shared" si="17"/>
        <v>0.02225291916771333</v>
      </c>
      <c r="M116" s="17">
        <v>474012.3906339411</v>
      </c>
      <c r="N116" s="72">
        <f t="shared" si="18"/>
        <v>0.044747949387842434</v>
      </c>
      <c r="O116" s="17">
        <v>260583.43936605888</v>
      </c>
      <c r="P116" s="72">
        <f t="shared" si="22"/>
        <v>0.04474794938784242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1551.05</v>
      </c>
      <c r="V116" s="72">
        <f t="shared" si="12"/>
        <v>0.0026251569225399043</v>
      </c>
      <c r="W116" s="17">
        <v>42617.59</v>
      </c>
      <c r="X116" s="72">
        <f t="shared" si="23"/>
        <v>0.03626684540033211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12263</v>
      </c>
      <c r="K117" s="130"/>
      <c r="L117" s="72">
        <f t="shared" si="17"/>
        <v>0</v>
      </c>
      <c r="M117" s="17">
        <v>3956.4708299147437</v>
      </c>
      <c r="N117" s="72">
        <f t="shared" si="18"/>
        <v>0.0003735006931247566</v>
      </c>
      <c r="O117" s="17">
        <v>2175.0291700852563</v>
      </c>
      <c r="P117" s="72">
        <f t="shared" si="22"/>
        <v>0.00037350069312475645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3678.9</v>
      </c>
      <c r="V117" s="72">
        <f t="shared" si="12"/>
        <v>0.00622654962917511</v>
      </c>
      <c r="W117" s="17">
        <v>2452.6</v>
      </c>
      <c r="X117" s="72">
        <f t="shared" si="23"/>
        <v>0.002087120952377986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64612.829999999994</v>
      </c>
      <c r="K118" s="130">
        <v>2768.42</v>
      </c>
      <c r="L118" s="72">
        <f t="shared" si="17"/>
        <v>0.006010045108662086</v>
      </c>
      <c r="M118" s="17">
        <v>38000.25849690981</v>
      </c>
      <c r="N118" s="72">
        <f t="shared" si="18"/>
        <v>0.0035873189763468006</v>
      </c>
      <c r="O118" s="17">
        <v>20890.25150309019</v>
      </c>
      <c r="P118" s="72">
        <f t="shared" si="22"/>
        <v>0.0035873189763467998</v>
      </c>
      <c r="Q118" s="17"/>
      <c r="R118" s="72">
        <f t="shared" si="19"/>
        <v>0</v>
      </c>
      <c r="S118" s="17">
        <v>353.9</v>
      </c>
      <c r="T118" s="72">
        <f t="shared" si="20"/>
        <v>0.006184249752123247</v>
      </c>
      <c r="U118" s="17"/>
      <c r="V118" s="72">
        <f t="shared" si="12"/>
        <v>0</v>
      </c>
      <c r="W118" s="17">
        <v>2600</v>
      </c>
      <c r="X118" s="72">
        <f t="shared" si="23"/>
        <v>0.002212555849377299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279733.21</v>
      </c>
      <c r="K120" s="132">
        <v>6895.64</v>
      </c>
      <c r="L120" s="72">
        <f t="shared" si="17"/>
        <v>0.014969949448817242</v>
      </c>
      <c r="M120" s="21">
        <v>172166.9364143558</v>
      </c>
      <c r="N120" s="72">
        <f t="shared" si="18"/>
        <v>0.0162529872829401</v>
      </c>
      <c r="O120" s="21">
        <v>94647.0035856442</v>
      </c>
      <c r="P120" s="72">
        <f t="shared" si="22"/>
        <v>0.016252987282940095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304.77</v>
      </c>
      <c r="V120" s="72">
        <f t="shared" si="12"/>
        <v>0.0005158241676815619</v>
      </c>
      <c r="W120" s="21">
        <v>5718.86</v>
      </c>
      <c r="X120" s="72">
        <f t="shared" si="23"/>
        <v>0.004866652747988407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279733.21</v>
      </c>
      <c r="K121" s="130">
        <v>6895.64</v>
      </c>
      <c r="L121" s="72">
        <f t="shared" si="17"/>
        <v>0.014969949448817242</v>
      </c>
      <c r="M121" s="17">
        <v>172166.9364143558</v>
      </c>
      <c r="N121" s="72">
        <f t="shared" si="18"/>
        <v>0.0162529872829401</v>
      </c>
      <c r="O121" s="17">
        <v>94647.0035856442</v>
      </c>
      <c r="P121" s="72">
        <f t="shared" si="22"/>
        <v>0.016252987282940095</v>
      </c>
      <c r="Q121" s="17"/>
      <c r="R121" s="72">
        <f t="shared" si="19"/>
        <v>0</v>
      </c>
      <c r="S121" s="17"/>
      <c r="T121" s="72">
        <f t="shared" si="20"/>
        <v>0</v>
      </c>
      <c r="U121" s="17">
        <v>304.77</v>
      </c>
      <c r="V121" s="72">
        <f t="shared" si="12"/>
        <v>0.0005158241676815619</v>
      </c>
      <c r="W121" s="17">
        <v>5718.86</v>
      </c>
      <c r="X121" s="72">
        <f t="shared" si="23"/>
        <v>0.004866652747988407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12159.63</v>
      </c>
      <c r="K130" s="132">
        <v>508.31</v>
      </c>
      <c r="L130" s="72">
        <f t="shared" si="17"/>
        <v>0.0011035052590228451</v>
      </c>
      <c r="M130" s="21">
        <v>7347.846767992605</v>
      </c>
      <c r="N130" s="72">
        <f t="shared" si="18"/>
        <v>0.0006936550220639132</v>
      </c>
      <c r="O130" s="21">
        <v>4039.4032320073943</v>
      </c>
      <c r="P130" s="72">
        <f t="shared" si="22"/>
        <v>0.0006936550220639132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264.07</v>
      </c>
      <c r="X130" s="72">
        <f t="shared" si="23"/>
        <v>0.00022471908582502435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7784.57</v>
      </c>
      <c r="K131" s="130">
        <v>289.56</v>
      </c>
      <c r="L131" s="72">
        <f t="shared" si="17"/>
        <v>0.0006286143943708663</v>
      </c>
      <c r="M131" s="17">
        <v>4665.906088699945</v>
      </c>
      <c r="N131" s="72">
        <f t="shared" si="18"/>
        <v>0.00044047314718152606</v>
      </c>
      <c r="O131" s="17">
        <v>2565.0339113000546</v>
      </c>
      <c r="P131" s="72">
        <f t="shared" si="22"/>
        <v>0.000440473147181526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264.07</v>
      </c>
      <c r="X131" s="72">
        <f t="shared" si="23"/>
        <v>0.00022471908582502435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4375.06</v>
      </c>
      <c r="K133" s="130">
        <v>218.75</v>
      </c>
      <c r="L133" s="72">
        <f t="shared" si="17"/>
        <v>0.00047489086465197887</v>
      </c>
      <c r="M133" s="17">
        <v>2681.9406792926607</v>
      </c>
      <c r="N133" s="72">
        <f t="shared" si="18"/>
        <v>0.0002531818748823872</v>
      </c>
      <c r="O133" s="17">
        <v>1474.3693207073397</v>
      </c>
      <c r="P133" s="72">
        <f t="shared" si="22"/>
        <v>0.0002531818748823872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986345.69</v>
      </c>
      <c r="K135" s="129">
        <v>21870.760000000002</v>
      </c>
      <c r="L135" s="72">
        <f t="shared" si="17"/>
        <v>0.04747988172340989</v>
      </c>
      <c r="M135" s="15">
        <v>576015.9128128074</v>
      </c>
      <c r="N135" s="72">
        <f t="shared" si="18"/>
        <v>0.054377335745733</v>
      </c>
      <c r="O135" s="15">
        <v>316658.8271871927</v>
      </c>
      <c r="P135" s="72">
        <f t="shared" si="22"/>
        <v>0.05437733574573298</v>
      </c>
      <c r="Q135" s="15">
        <v>0</v>
      </c>
      <c r="R135" s="72">
        <f t="shared" si="19"/>
        <v>0</v>
      </c>
      <c r="S135" s="15">
        <v>36973.96000000001</v>
      </c>
      <c r="T135" s="72">
        <f t="shared" si="20"/>
        <v>0.646103992554436</v>
      </c>
      <c r="U135" s="15">
        <v>11290.54</v>
      </c>
      <c r="V135" s="72">
        <f t="shared" si="12"/>
        <v>0.019109273872675733</v>
      </c>
      <c r="W135" s="15">
        <v>23535.69</v>
      </c>
      <c r="X135" s="72">
        <f t="shared" si="23"/>
        <v>0.020028472530242616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81394.34</v>
      </c>
      <c r="K136" s="130">
        <v>1781.07</v>
      </c>
      <c r="L136" s="72">
        <f t="shared" si="17"/>
        <v>0.003866577701968914</v>
      </c>
      <c r="M136" s="17">
        <v>49541.96434461204</v>
      </c>
      <c r="N136" s="72">
        <f t="shared" si="18"/>
        <v>0.004676884733122956</v>
      </c>
      <c r="O136" s="17">
        <v>27235.18565538795</v>
      </c>
      <c r="P136" s="72">
        <f t="shared" si="22"/>
        <v>0.004676884733122955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919.46</v>
      </c>
      <c r="V136" s="72">
        <f t="shared" si="12"/>
        <v>0.0015561888939741083</v>
      </c>
      <c r="W136" s="17">
        <v>1916.66</v>
      </c>
      <c r="X136" s="72">
        <f t="shared" si="23"/>
        <v>0.0016310451131798054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81394.34</v>
      </c>
      <c r="K138" s="130">
        <v>1781.07</v>
      </c>
      <c r="L138" s="72">
        <f t="shared" si="17"/>
        <v>0.003866577701968914</v>
      </c>
      <c r="M138" s="17">
        <v>49541.96434461204</v>
      </c>
      <c r="N138" s="72">
        <f t="shared" si="18"/>
        <v>0.004676884733122956</v>
      </c>
      <c r="O138" s="17">
        <v>27235.18565538795</v>
      </c>
      <c r="P138" s="72">
        <f t="shared" si="22"/>
        <v>0.004676884733122955</v>
      </c>
      <c r="Q138" s="17"/>
      <c r="R138" s="72">
        <f t="shared" si="19"/>
        <v>0</v>
      </c>
      <c r="S138" s="17"/>
      <c r="T138" s="72">
        <f t="shared" si="20"/>
        <v>0</v>
      </c>
      <c r="U138" s="17">
        <v>919.46</v>
      </c>
      <c r="V138" s="72">
        <f t="shared" si="12"/>
        <v>0.0015561888939741083</v>
      </c>
      <c r="W138" s="17">
        <v>1916.66</v>
      </c>
      <c r="X138" s="72">
        <f t="shared" si="23"/>
        <v>0.0016310451131798054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904951.35</v>
      </c>
      <c r="K145" s="130">
        <v>20089.690000000002</v>
      </c>
      <c r="L145" s="72">
        <f t="shared" si="29"/>
        <v>0.04361330402144098</v>
      </c>
      <c r="M145" s="17">
        <v>526473.9484681953</v>
      </c>
      <c r="N145" s="72">
        <f t="shared" si="30"/>
        <v>0.049700451012610045</v>
      </c>
      <c r="O145" s="17">
        <v>289423.64153180475</v>
      </c>
      <c r="P145" s="72">
        <f t="shared" si="34"/>
        <v>0.04970045101261003</v>
      </c>
      <c r="Q145" s="17">
        <v>0</v>
      </c>
      <c r="R145" s="72">
        <f t="shared" si="31"/>
        <v>0</v>
      </c>
      <c r="S145" s="17">
        <v>36973.96000000001</v>
      </c>
      <c r="T145" s="72">
        <f t="shared" si="32"/>
        <v>0.646103992554436</v>
      </c>
      <c r="U145" s="17">
        <v>10371.08</v>
      </c>
      <c r="V145" s="72">
        <f t="shared" si="24"/>
        <v>0.017553084978701623</v>
      </c>
      <c r="W145" s="17">
        <v>21619.03</v>
      </c>
      <c r="X145" s="72">
        <f t="shared" si="35"/>
        <v>0.01839742741706281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10023.86</v>
      </c>
      <c r="K146" s="130">
        <v>152.14</v>
      </c>
      <c r="L146" s="72">
        <f t="shared" si="29"/>
        <v>0.0003302852395344094</v>
      </c>
      <c r="M146" s="17">
        <v>3986.9017463852288</v>
      </c>
      <c r="N146" s="72">
        <f t="shared" si="30"/>
        <v>0.0003763734473753908</v>
      </c>
      <c r="O146" s="17">
        <v>2191.758253614771</v>
      </c>
      <c r="P146" s="72">
        <f t="shared" si="34"/>
        <v>0.00037637344737539064</v>
      </c>
      <c r="Q146" s="17"/>
      <c r="R146" s="72">
        <f t="shared" si="31"/>
        <v>0</v>
      </c>
      <c r="S146" s="17">
        <v>3450.8</v>
      </c>
      <c r="T146" s="72">
        <f t="shared" si="32"/>
        <v>0.06030124058950806</v>
      </c>
      <c r="U146" s="17">
        <v>78.54</v>
      </c>
      <c r="V146" s="72">
        <f t="shared" si="24"/>
        <v>0.0001329291929314233</v>
      </c>
      <c r="W146" s="17">
        <v>163.72</v>
      </c>
      <c r="X146" s="72">
        <f t="shared" si="35"/>
        <v>0.00013932293986925053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544187.7100000001</v>
      </c>
      <c r="K147" s="130">
        <v>12210.29</v>
      </c>
      <c r="L147" s="72">
        <f t="shared" si="29"/>
        <v>0.026507680803435022</v>
      </c>
      <c r="M147" s="17">
        <v>319985.0873589513</v>
      </c>
      <c r="N147" s="72">
        <f t="shared" si="30"/>
        <v>0.030207388618793247</v>
      </c>
      <c r="O147" s="17">
        <v>175908.5126410487</v>
      </c>
      <c r="P147" s="72">
        <f t="shared" si="34"/>
        <v>0.03020738861879324</v>
      </c>
      <c r="Q147" s="17"/>
      <c r="R147" s="72">
        <f t="shared" si="31"/>
        <v>0</v>
      </c>
      <c r="S147" s="17">
        <v>16640.58</v>
      </c>
      <c r="T147" s="72">
        <f t="shared" si="32"/>
        <v>0.29078695320764925</v>
      </c>
      <c r="U147" s="17">
        <v>6303.43</v>
      </c>
      <c r="V147" s="72">
        <f t="shared" si="24"/>
        <v>0.01066857477208711</v>
      </c>
      <c r="W147" s="17">
        <v>13139.81</v>
      </c>
      <c r="X147" s="72">
        <f t="shared" si="35"/>
        <v>0.011181755182771664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350739.78</v>
      </c>
      <c r="K148" s="130">
        <v>7727.26</v>
      </c>
      <c r="L148" s="72">
        <f t="shared" si="29"/>
        <v>0.016775337978471545</v>
      </c>
      <c r="M148" s="17">
        <v>202501.95936285873</v>
      </c>
      <c r="N148" s="72">
        <f t="shared" si="30"/>
        <v>0.019116688946441404</v>
      </c>
      <c r="O148" s="17">
        <v>111323.37063714128</v>
      </c>
      <c r="P148" s="72">
        <f t="shared" si="34"/>
        <v>0.0191166889464414</v>
      </c>
      <c r="Q148" s="17"/>
      <c r="R148" s="72">
        <f t="shared" si="31"/>
        <v>0</v>
      </c>
      <c r="S148" s="17">
        <v>16882.58</v>
      </c>
      <c r="T148" s="72">
        <f t="shared" si="32"/>
        <v>0.2950157987572786</v>
      </c>
      <c r="U148" s="17">
        <v>3989.11</v>
      </c>
      <c r="V148" s="72">
        <f t="shared" si="24"/>
        <v>0.006751581013683091</v>
      </c>
      <c r="W148" s="17">
        <v>8315.5</v>
      </c>
      <c r="X148" s="72">
        <f t="shared" si="35"/>
        <v>0.007076349294421896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3643929.61</v>
      </c>
      <c r="K155" s="129">
        <v>90265.7</v>
      </c>
      <c r="L155" s="72">
        <f t="shared" si="29"/>
        <v>0.19596048604075944</v>
      </c>
      <c r="M155" s="15">
        <v>2239406.6519862665</v>
      </c>
      <c r="N155" s="72">
        <f t="shared" si="30"/>
        <v>0.21140556133534916</v>
      </c>
      <c r="O155" s="15">
        <v>1231090.7880137335</v>
      </c>
      <c r="P155" s="72">
        <f t="shared" si="34"/>
        <v>0.2114055613353491</v>
      </c>
      <c r="Q155" s="15">
        <v>65691.89000000001</v>
      </c>
      <c r="R155" s="72">
        <f t="shared" si="31"/>
        <v>0.5879104951936188</v>
      </c>
      <c r="S155" s="15">
        <v>3.8</v>
      </c>
      <c r="T155" s="72">
        <f t="shared" si="32"/>
        <v>6.640335987021287E-05</v>
      </c>
      <c r="U155" s="15">
        <v>5311.839999999999</v>
      </c>
      <c r="V155" s="72">
        <f t="shared" si="24"/>
        <v>0.008990305630008294</v>
      </c>
      <c r="W155" s="15">
        <v>12158.94</v>
      </c>
      <c r="X155" s="72">
        <f t="shared" si="35"/>
        <v>0.010347051468933699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2289099.4499999997</v>
      </c>
      <c r="K156" s="129">
        <v>59130.68</v>
      </c>
      <c r="L156" s="72">
        <f t="shared" si="29"/>
        <v>0.128368547440729</v>
      </c>
      <c r="M156" s="15">
        <v>1390257.3579540998</v>
      </c>
      <c r="N156" s="72">
        <f t="shared" si="30"/>
        <v>0.1312437546339343</v>
      </c>
      <c r="O156" s="15">
        <v>764279.6920459</v>
      </c>
      <c r="P156" s="72">
        <f t="shared" si="34"/>
        <v>0.13124375463393428</v>
      </c>
      <c r="Q156" s="15">
        <v>59580.39000000001</v>
      </c>
      <c r="R156" s="72">
        <f t="shared" si="31"/>
        <v>0.5332155398288728</v>
      </c>
      <c r="S156" s="15">
        <v>0</v>
      </c>
      <c r="T156" s="72">
        <f t="shared" si="32"/>
        <v>0</v>
      </c>
      <c r="U156" s="15">
        <v>4817.65</v>
      </c>
      <c r="V156" s="72">
        <f t="shared" si="24"/>
        <v>0.0081538875264333</v>
      </c>
      <c r="W156" s="15">
        <v>11033.68</v>
      </c>
      <c r="X156" s="72">
        <f t="shared" si="35"/>
        <v>0.009389474316983584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2278604.9699999997</v>
      </c>
      <c r="K157" s="132">
        <v>58705.88</v>
      </c>
      <c r="L157" s="72">
        <f t="shared" si="29"/>
        <v>0.1274463365181957</v>
      </c>
      <c r="M157" s="21">
        <v>1383815.0503427836</v>
      </c>
      <c r="N157" s="72">
        <f t="shared" si="30"/>
        <v>0.13063558476194734</v>
      </c>
      <c r="O157" s="21">
        <v>760738.0996572163</v>
      </c>
      <c r="P157" s="72">
        <f t="shared" si="34"/>
        <v>0.13063558476194728</v>
      </c>
      <c r="Q157" s="21">
        <v>59580.39000000001</v>
      </c>
      <c r="R157" s="72">
        <f t="shared" si="31"/>
        <v>0.5332155398288728</v>
      </c>
      <c r="S157" s="21">
        <v>0</v>
      </c>
      <c r="T157" s="72">
        <f t="shared" si="32"/>
        <v>0</v>
      </c>
      <c r="U157" s="21">
        <v>4817.65</v>
      </c>
      <c r="V157" s="72">
        <f t="shared" si="24"/>
        <v>0.0081538875264333</v>
      </c>
      <c r="W157" s="21">
        <v>10947.9</v>
      </c>
      <c r="X157" s="72">
        <f t="shared" si="35"/>
        <v>0.009316476993614512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1571135.5899999999</v>
      </c>
      <c r="K158" s="97">
        <v>40470.78</v>
      </c>
      <c r="L158" s="72">
        <f t="shared" si="29"/>
        <v>0.08785921694784006</v>
      </c>
      <c r="M158" s="18">
        <v>954209.361730185</v>
      </c>
      <c r="N158" s="72">
        <f t="shared" si="30"/>
        <v>0.09007973856337911</v>
      </c>
      <c r="O158" s="18">
        <v>524566.7882698149</v>
      </c>
      <c r="P158" s="72">
        <f t="shared" si="34"/>
        <v>0.09007973856337907</v>
      </c>
      <c r="Q158" s="18">
        <v>41096.91</v>
      </c>
      <c r="R158" s="72">
        <f t="shared" si="31"/>
        <v>0.36779737512541627</v>
      </c>
      <c r="S158" s="18">
        <v>0</v>
      </c>
      <c r="T158" s="72">
        <f t="shared" si="32"/>
        <v>0</v>
      </c>
      <c r="U158" s="18">
        <v>3323.14</v>
      </c>
      <c r="V158" s="72">
        <f t="shared" si="24"/>
        <v>0.005624424728776801</v>
      </c>
      <c r="W158" s="18">
        <v>7468.61</v>
      </c>
      <c r="X158" s="72">
        <f t="shared" si="35"/>
        <v>0.00635566028546838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1571135.5899999999</v>
      </c>
      <c r="K159" s="130">
        <v>40470.78</v>
      </c>
      <c r="L159" s="72">
        <f t="shared" si="29"/>
        <v>0.08785921694784006</v>
      </c>
      <c r="M159" s="17">
        <v>954209.361730185</v>
      </c>
      <c r="N159" s="72">
        <f t="shared" si="30"/>
        <v>0.09007973856337911</v>
      </c>
      <c r="O159" s="17">
        <v>524566.7882698149</v>
      </c>
      <c r="P159" s="72">
        <f t="shared" si="34"/>
        <v>0.09007973856337907</v>
      </c>
      <c r="Q159" s="17">
        <v>41096.91</v>
      </c>
      <c r="R159" s="72">
        <f t="shared" si="31"/>
        <v>0.36779737512541627</v>
      </c>
      <c r="S159" s="17"/>
      <c r="T159" s="72">
        <f t="shared" si="32"/>
        <v>0</v>
      </c>
      <c r="U159" s="17">
        <v>3323.14</v>
      </c>
      <c r="V159" s="72">
        <f t="shared" si="24"/>
        <v>0.005624424728776801</v>
      </c>
      <c r="W159" s="17">
        <v>7468.61</v>
      </c>
      <c r="X159" s="72">
        <f t="shared" si="35"/>
        <v>0.00635566028546838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553536.1900000001</v>
      </c>
      <c r="K162" s="130">
        <v>14255.67</v>
      </c>
      <c r="L162" s="72">
        <f t="shared" si="29"/>
        <v>0.030948056925683545</v>
      </c>
      <c r="M162" s="17">
        <v>336116.4800448553</v>
      </c>
      <c r="N162" s="72">
        <f t="shared" si="30"/>
        <v>0.03173023223581105</v>
      </c>
      <c r="O162" s="17">
        <v>184776.5799551447</v>
      </c>
      <c r="P162" s="72">
        <f t="shared" si="34"/>
        <v>0.03173023223581104</v>
      </c>
      <c r="Q162" s="17">
        <v>14476.22</v>
      </c>
      <c r="R162" s="72">
        <f t="shared" si="31"/>
        <v>0.12955513486872985</v>
      </c>
      <c r="S162" s="17"/>
      <c r="T162" s="72">
        <f t="shared" si="32"/>
        <v>0</v>
      </c>
      <c r="U162" s="17">
        <v>1170.56</v>
      </c>
      <c r="V162" s="72">
        <f t="shared" si="24"/>
        <v>0.001981176420649438</v>
      </c>
      <c r="W162" s="17">
        <v>2740.68</v>
      </c>
      <c r="X162" s="72">
        <f t="shared" si="35"/>
        <v>0.0023322721404889905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153933.19</v>
      </c>
      <c r="K163" s="130">
        <v>3979.43</v>
      </c>
      <c r="L163" s="72">
        <f t="shared" si="29"/>
        <v>0.00863906264467211</v>
      </c>
      <c r="M163" s="17">
        <v>93489.20856774328</v>
      </c>
      <c r="N163" s="72">
        <f t="shared" si="30"/>
        <v>0.008825613962757179</v>
      </c>
      <c r="O163" s="17">
        <v>51394.731432256725</v>
      </c>
      <c r="P163" s="72">
        <f t="shared" si="34"/>
        <v>0.008825613962757177</v>
      </c>
      <c r="Q163" s="17">
        <v>4007.26</v>
      </c>
      <c r="R163" s="72">
        <f t="shared" si="31"/>
        <v>0.03586302983472664</v>
      </c>
      <c r="S163" s="17"/>
      <c r="T163" s="72">
        <f t="shared" si="32"/>
        <v>0</v>
      </c>
      <c r="U163" s="17">
        <v>323.95</v>
      </c>
      <c r="V163" s="72">
        <f t="shared" si="24"/>
        <v>0.000548286377007061</v>
      </c>
      <c r="W163" s="17">
        <v>738.61</v>
      </c>
      <c r="X163" s="72">
        <f t="shared" si="35"/>
        <v>0.0006285445676571411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10494.480000000001</v>
      </c>
      <c r="K165" s="133">
        <v>424.8</v>
      </c>
      <c r="L165" s="72">
        <f t="shared" si="29"/>
        <v>0.0009222109225333057</v>
      </c>
      <c r="M165" s="23">
        <v>6442.307611316286</v>
      </c>
      <c r="N165" s="72">
        <f t="shared" si="30"/>
        <v>0.0006081698719869946</v>
      </c>
      <c r="O165" s="23">
        <v>3541.5923886837136</v>
      </c>
      <c r="P165" s="72">
        <f t="shared" si="34"/>
        <v>0.0006081698719869944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7.299732336907104E-05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1354830.1600000001</v>
      </c>
      <c r="K166" s="132">
        <v>31135.02</v>
      </c>
      <c r="L166" s="72">
        <f t="shared" si="29"/>
        <v>0.06759193860003042</v>
      </c>
      <c r="M166" s="21">
        <v>849149.2940321667</v>
      </c>
      <c r="N166" s="72">
        <f t="shared" si="30"/>
        <v>0.08016180670141483</v>
      </c>
      <c r="O166" s="21">
        <v>466811.0959678334</v>
      </c>
      <c r="P166" s="72">
        <f t="shared" si="34"/>
        <v>0.08016180670141482</v>
      </c>
      <c r="Q166" s="21">
        <v>6111.5</v>
      </c>
      <c r="R166" s="72">
        <f t="shared" si="31"/>
        <v>0.054694955364745945</v>
      </c>
      <c r="S166" s="21">
        <v>3.8</v>
      </c>
      <c r="T166" s="72">
        <f t="shared" si="32"/>
        <v>6.640335987021287E-05</v>
      </c>
      <c r="U166" s="21">
        <v>494.19</v>
      </c>
      <c r="V166" s="72">
        <f t="shared" si="24"/>
        <v>0.0008364181035749946</v>
      </c>
      <c r="W166" s="21">
        <v>1125.26</v>
      </c>
      <c r="X166" s="72">
        <f t="shared" si="35"/>
        <v>0.0009575771519501152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1324993.34</v>
      </c>
      <c r="K167" s="132">
        <v>30879.89</v>
      </c>
      <c r="L167" s="72">
        <f t="shared" si="29"/>
        <v>0.06703806931409369</v>
      </c>
      <c r="M167" s="21">
        <v>830061.1274196607</v>
      </c>
      <c r="N167" s="72">
        <f t="shared" si="30"/>
        <v>0.07835983626696948</v>
      </c>
      <c r="O167" s="21">
        <v>456317.57258033945</v>
      </c>
      <c r="P167" s="72">
        <f t="shared" si="34"/>
        <v>0.07835983626696946</v>
      </c>
      <c r="Q167" s="21">
        <v>6111.5</v>
      </c>
      <c r="R167" s="72">
        <f t="shared" si="31"/>
        <v>0.054694955364745945</v>
      </c>
      <c r="S167" s="21">
        <v>3.8</v>
      </c>
      <c r="T167" s="72">
        <f t="shared" si="32"/>
        <v>6.640335987021287E-05</v>
      </c>
      <c r="U167" s="21">
        <v>494.19</v>
      </c>
      <c r="V167" s="72">
        <f t="shared" si="24"/>
        <v>0.0008364181035749946</v>
      </c>
      <c r="W167" s="21">
        <v>1125.26</v>
      </c>
      <c r="X167" s="72">
        <f t="shared" si="35"/>
        <v>0.0009575771519501152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214623.77999999997</v>
      </c>
      <c r="K168" s="130">
        <v>5528.48</v>
      </c>
      <c r="L168" s="72">
        <f t="shared" si="29"/>
        <v>0.012001941245308213</v>
      </c>
      <c r="M168" s="17">
        <v>130349.03685170904</v>
      </c>
      <c r="N168" s="72">
        <f t="shared" si="30"/>
        <v>0.012305273488723503</v>
      </c>
      <c r="O168" s="17">
        <v>71658.04314829095</v>
      </c>
      <c r="P168" s="72">
        <f t="shared" si="34"/>
        <v>0.012305273488723498</v>
      </c>
      <c r="Q168" s="17">
        <v>5614.02</v>
      </c>
      <c r="R168" s="72">
        <f t="shared" si="31"/>
        <v>0.050242751094950674</v>
      </c>
      <c r="S168" s="17"/>
      <c r="T168" s="72">
        <f t="shared" si="32"/>
        <v>0</v>
      </c>
      <c r="U168" s="17">
        <v>453.96</v>
      </c>
      <c r="V168" s="72">
        <f t="shared" si="24"/>
        <v>0.0007683287041399149</v>
      </c>
      <c r="W168" s="17">
        <v>1020.24</v>
      </c>
      <c r="X168" s="72">
        <f t="shared" si="35"/>
        <v>0.0008682069152956522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1110369.5600000003</v>
      </c>
      <c r="K169" s="130">
        <v>25351.41</v>
      </c>
      <c r="L169" s="72">
        <f t="shared" si="29"/>
        <v>0.055036128068785474</v>
      </c>
      <c r="M169" s="17">
        <v>699712.0905679517</v>
      </c>
      <c r="N169" s="72">
        <f t="shared" si="30"/>
        <v>0.06605456277824598</v>
      </c>
      <c r="O169" s="17">
        <v>384659.5294320485</v>
      </c>
      <c r="P169" s="72">
        <f t="shared" si="34"/>
        <v>0.06605456277824596</v>
      </c>
      <c r="Q169" s="17">
        <v>497.48</v>
      </c>
      <c r="R169" s="72">
        <f t="shared" si="31"/>
        <v>0.004452204269795273</v>
      </c>
      <c r="S169" s="17">
        <v>3.8</v>
      </c>
      <c r="T169" s="72">
        <f t="shared" si="32"/>
        <v>6.640335987021287E-05</v>
      </c>
      <c r="U169" s="17">
        <v>40.23</v>
      </c>
      <c r="V169" s="72">
        <f t="shared" si="24"/>
        <v>6.808939943507969E-05</v>
      </c>
      <c r="W169" s="17">
        <v>105.02</v>
      </c>
      <c r="X169" s="72">
        <f t="shared" si="35"/>
        <v>8.937023665446305E-05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29836.82</v>
      </c>
      <c r="K171" s="132">
        <v>255.13</v>
      </c>
      <c r="L171" s="72">
        <f t="shared" si="29"/>
        <v>0.0005538692859367285</v>
      </c>
      <c r="M171" s="21">
        <v>19088.166612506022</v>
      </c>
      <c r="N171" s="72">
        <f t="shared" si="30"/>
        <v>0.001801970434445353</v>
      </c>
      <c r="O171" s="21">
        <v>10493.523387493979</v>
      </c>
      <c r="P171" s="72">
        <f t="shared" si="34"/>
        <v>0.0018019704344453525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2623.26</v>
      </c>
      <c r="K172" s="130">
        <v>201.18</v>
      </c>
      <c r="L172" s="72">
        <f t="shared" si="29"/>
        <v>0.0004367476304031319</v>
      </c>
      <c r="M172" s="17">
        <v>1562.894702392547</v>
      </c>
      <c r="N172" s="72">
        <f t="shared" si="30"/>
        <v>0.00014754114960509017</v>
      </c>
      <c r="O172" s="17">
        <v>859.185297607453</v>
      </c>
      <c r="P172" s="72">
        <f t="shared" si="34"/>
        <v>0.00014754114960509015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27213.56</v>
      </c>
      <c r="K173" s="130">
        <v>53.95</v>
      </c>
      <c r="L173" s="72">
        <f t="shared" si="29"/>
        <v>0.00011712165553359662</v>
      </c>
      <c r="M173" s="17">
        <v>17525.271910113475</v>
      </c>
      <c r="N173" s="72">
        <f t="shared" si="30"/>
        <v>0.0016544292848402627</v>
      </c>
      <c r="O173" s="17">
        <v>9634.338089886525</v>
      </c>
      <c r="P173" s="72">
        <f t="shared" si="34"/>
        <v>0.0016544292848402623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1121204.72</v>
      </c>
      <c r="K175" s="129">
        <v>31839.4</v>
      </c>
      <c r="L175" s="72">
        <f t="shared" si="29"/>
        <v>0.06912109803885813</v>
      </c>
      <c r="M175" s="15">
        <v>574656.181258225</v>
      </c>
      <c r="N175" s="72">
        <f t="shared" si="30"/>
        <v>0.054248973702909334</v>
      </c>
      <c r="O175" s="15">
        <v>315911.328741775</v>
      </c>
      <c r="P175" s="72">
        <f t="shared" si="34"/>
        <v>0.05424897370290933</v>
      </c>
      <c r="Q175" s="15">
        <v>39433.81</v>
      </c>
      <c r="R175" s="72">
        <f t="shared" si="31"/>
        <v>0.35291343824132737</v>
      </c>
      <c r="S175" s="15">
        <v>0</v>
      </c>
      <c r="T175" s="72">
        <f t="shared" si="32"/>
        <v>0</v>
      </c>
      <c r="U175" s="15">
        <v>18271.35</v>
      </c>
      <c r="V175" s="72">
        <f t="shared" si="24"/>
        <v>0.030924316389961303</v>
      </c>
      <c r="W175" s="15">
        <v>20847.65</v>
      </c>
      <c r="X175" s="72">
        <f t="shared" si="35"/>
        <v>0.01774099613587333</v>
      </c>
      <c r="Y175" s="15">
        <v>6066.9</v>
      </c>
      <c r="Z175" s="72">
        <f t="shared" si="25"/>
        <v>0.060020187772201285</v>
      </c>
      <c r="AA175" s="15">
        <v>88825.6</v>
      </c>
      <c r="AB175" s="72">
        <f t="shared" si="33"/>
        <v>0.8809285246250215</v>
      </c>
      <c r="AC175" s="15">
        <v>21924.15</v>
      </c>
      <c r="AD175" s="72">
        <f t="shared" si="26"/>
        <v>0.6054929801517643</v>
      </c>
      <c r="AE175" s="15">
        <v>0</v>
      </c>
      <c r="AF175" s="72">
        <f t="shared" si="27"/>
        <v>0</v>
      </c>
      <c r="AG175" s="15">
        <v>3428.35</v>
      </c>
      <c r="AH175" s="72">
        <f t="shared" si="28"/>
        <v>0.03363760417958527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273244.44999999995</v>
      </c>
      <c r="K176" s="129">
        <v>2722.83</v>
      </c>
      <c r="L176" s="72">
        <f t="shared" si="29"/>
        <v>0.0059110724251444455</v>
      </c>
      <c r="M176" s="15">
        <v>93398.16747349346</v>
      </c>
      <c r="N176" s="72">
        <f t="shared" si="30"/>
        <v>0.00881701945687885</v>
      </c>
      <c r="O176" s="15">
        <v>51344.68252650653</v>
      </c>
      <c r="P176" s="72">
        <f t="shared" si="34"/>
        <v>0.00881701945687885</v>
      </c>
      <c r="Q176" s="15">
        <v>26936.559999999998</v>
      </c>
      <c r="R176" s="72">
        <f t="shared" si="31"/>
        <v>0.24106912327248645</v>
      </c>
      <c r="S176" s="15">
        <v>0</v>
      </c>
      <c r="T176" s="72">
        <f t="shared" si="32"/>
        <v>0</v>
      </c>
      <c r="U176" s="15">
        <v>18271.35</v>
      </c>
      <c r="V176" s="72">
        <f t="shared" si="24"/>
        <v>0.030924316389961303</v>
      </c>
      <c r="W176" s="15">
        <v>20847.65</v>
      </c>
      <c r="X176" s="72">
        <f t="shared" si="35"/>
        <v>0.01774099613587333</v>
      </c>
      <c r="Y176" s="15">
        <v>6066.9</v>
      </c>
      <c r="Z176" s="72">
        <f t="shared" si="25"/>
        <v>0.060020187772201285</v>
      </c>
      <c r="AA176" s="15">
        <v>33979.88</v>
      </c>
      <c r="AB176" s="72">
        <f t="shared" si="33"/>
        <v>0.33699570343836993</v>
      </c>
      <c r="AC176" s="15">
        <v>16248.08</v>
      </c>
      <c r="AD176" s="72">
        <f t="shared" si="26"/>
        <v>0.4487334004257533</v>
      </c>
      <c r="AE176" s="15">
        <v>0</v>
      </c>
      <c r="AF176" s="72">
        <f t="shared" si="27"/>
        <v>0</v>
      </c>
      <c r="AG176" s="15">
        <v>3428.35</v>
      </c>
      <c r="AH176" s="72">
        <f t="shared" si="28"/>
        <v>0.03363760417958527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63820.590000000004</v>
      </c>
      <c r="K177" s="130">
        <v>1074.27</v>
      </c>
      <c r="L177" s="72">
        <f t="shared" si="29"/>
        <v>0.0023321646133471147</v>
      </c>
      <c r="M177" s="17">
        <v>25328.969419000357</v>
      </c>
      <c r="N177" s="72">
        <f t="shared" si="30"/>
        <v>0.002391117751356265</v>
      </c>
      <c r="O177" s="17">
        <v>13924.34058099964</v>
      </c>
      <c r="P177" s="72">
        <f t="shared" si="34"/>
        <v>0.0023911177513562644</v>
      </c>
      <c r="Q177" s="17">
        <v>1090.89</v>
      </c>
      <c r="R177" s="72">
        <f t="shared" si="31"/>
        <v>0.009762935426302497</v>
      </c>
      <c r="S177" s="17"/>
      <c r="T177" s="72">
        <f t="shared" si="32"/>
        <v>0</v>
      </c>
      <c r="U177" s="17">
        <v>5980.8</v>
      </c>
      <c r="V177" s="72">
        <f t="shared" si="24"/>
        <v>0.010122522499162928</v>
      </c>
      <c r="W177" s="17">
        <v>13523.93</v>
      </c>
      <c r="X177" s="72">
        <f t="shared" si="35"/>
        <v>0.01150863478002659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2897.39</v>
      </c>
      <c r="AD177" s="72">
        <f t="shared" si="26"/>
        <v>0.08001903406799901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107905.19</v>
      </c>
      <c r="K178" s="130">
        <v>1351.11</v>
      </c>
      <c r="L178" s="72">
        <f t="shared" si="29"/>
        <v>0.002933164782353989</v>
      </c>
      <c r="M178" s="17">
        <v>28839.784768415942</v>
      </c>
      <c r="N178" s="72">
        <f t="shared" si="30"/>
        <v>0.00272254745798398</v>
      </c>
      <c r="O178" s="17">
        <v>15854.375231584061</v>
      </c>
      <c r="P178" s="72">
        <f t="shared" si="34"/>
        <v>0.002722547457983979</v>
      </c>
      <c r="Q178" s="17">
        <v>25845.67</v>
      </c>
      <c r="R178" s="72">
        <f t="shared" si="31"/>
        <v>0.23130618784618395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33979.88</v>
      </c>
      <c r="AB178" s="72">
        <f t="shared" si="33"/>
        <v>0.33699570343836993</v>
      </c>
      <c r="AC178" s="17">
        <v>2034.37</v>
      </c>
      <c r="AD178" s="72">
        <f t="shared" si="26"/>
        <v>0.05618447027735829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101518.66999999998</v>
      </c>
      <c r="K179" s="130">
        <v>297.45</v>
      </c>
      <c r="L179" s="72">
        <f t="shared" si="29"/>
        <v>0.0006457430294433421</v>
      </c>
      <c r="M179" s="17">
        <v>39229.41328607717</v>
      </c>
      <c r="N179" s="72">
        <f t="shared" si="30"/>
        <v>0.0037033542475386058</v>
      </c>
      <c r="O179" s="17">
        <v>21565.966713922822</v>
      </c>
      <c r="P179" s="72">
        <f t="shared" si="34"/>
        <v>0.003703354247538605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12290.55</v>
      </c>
      <c r="V179" s="72">
        <f t="shared" si="24"/>
        <v>0.020801793890798375</v>
      </c>
      <c r="W179" s="17">
        <v>7323.72</v>
      </c>
      <c r="X179" s="72">
        <f t="shared" si="35"/>
        <v>0.006232361355846735</v>
      </c>
      <c r="Y179" s="17">
        <v>6066.9</v>
      </c>
      <c r="Z179" s="72">
        <f t="shared" si="25"/>
        <v>0.060020187772201285</v>
      </c>
      <c r="AA179" s="17"/>
      <c r="AB179" s="72">
        <f t="shared" si="33"/>
        <v>0</v>
      </c>
      <c r="AC179" s="17">
        <v>11316.32</v>
      </c>
      <c r="AD179" s="72">
        <f t="shared" si="26"/>
        <v>0.312529896080396</v>
      </c>
      <c r="AE179" s="17"/>
      <c r="AF179" s="72">
        <f t="shared" si="27"/>
        <v>0</v>
      </c>
      <c r="AG179" s="17">
        <v>3428.35</v>
      </c>
      <c r="AH179" s="72">
        <f t="shared" si="28"/>
        <v>0.03363760417958527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847960.2699999999</v>
      </c>
      <c r="K183" s="129">
        <v>29116.57</v>
      </c>
      <c r="L183" s="72">
        <f t="shared" si="29"/>
        <v>0.06321002561371368</v>
      </c>
      <c r="M183" s="15">
        <v>481258.01378473156</v>
      </c>
      <c r="N183" s="72">
        <f t="shared" si="30"/>
        <v>0.04543195424603049</v>
      </c>
      <c r="O183" s="15">
        <v>264566.64621526847</v>
      </c>
      <c r="P183" s="72">
        <f t="shared" si="34"/>
        <v>0.04543195424603048</v>
      </c>
      <c r="Q183" s="15">
        <v>12497.25</v>
      </c>
      <c r="R183" s="72">
        <f t="shared" si="31"/>
        <v>0.11184431496884092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54845.72</v>
      </c>
      <c r="AB183" s="72">
        <f t="shared" si="33"/>
        <v>0.5439328211866515</v>
      </c>
      <c r="AC183" s="15">
        <v>5676.07</v>
      </c>
      <c r="AD183" s="72">
        <f t="shared" si="26"/>
        <v>0.15675957972601104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846417.9199999999</v>
      </c>
      <c r="K184" s="130">
        <v>29116.57</v>
      </c>
      <c r="L184" s="72">
        <f t="shared" si="29"/>
        <v>0.06321002561371368</v>
      </c>
      <c r="M184" s="17">
        <v>481258.01378473156</v>
      </c>
      <c r="N184" s="72">
        <f t="shared" si="30"/>
        <v>0.04543195424603049</v>
      </c>
      <c r="O184" s="17">
        <v>264566.64621526847</v>
      </c>
      <c r="P184" s="72">
        <f t="shared" si="34"/>
        <v>0.04543195424603048</v>
      </c>
      <c r="Q184" s="17">
        <v>12497.25</v>
      </c>
      <c r="R184" s="72">
        <f t="shared" si="31"/>
        <v>0.11184431496884092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54845.72</v>
      </c>
      <c r="AB184" s="72">
        <f t="shared" si="33"/>
        <v>0.5439328211866515</v>
      </c>
      <c r="AC184" s="17">
        <v>4133.72</v>
      </c>
      <c r="AD184" s="72">
        <f t="shared" si="26"/>
        <v>0.11416353390726443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1542.35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1542.35</v>
      </c>
      <c r="AD185" s="72">
        <f t="shared" si="26"/>
        <v>0.04259604581874662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1281839.3000000003</v>
      </c>
      <c r="K189" s="129">
        <v>34069.93</v>
      </c>
      <c r="L189" s="72">
        <f t="shared" si="29"/>
        <v>0.07396342178894809</v>
      </c>
      <c r="M189" s="15">
        <v>781473.362015674</v>
      </c>
      <c r="N189" s="72">
        <f t="shared" si="30"/>
        <v>0.07377303028863168</v>
      </c>
      <c r="O189" s="15">
        <v>429606.94798432605</v>
      </c>
      <c r="P189" s="72">
        <f t="shared" si="34"/>
        <v>0.07377303028863165</v>
      </c>
      <c r="Q189" s="15">
        <v>0</v>
      </c>
      <c r="R189" s="72">
        <f t="shared" si="31"/>
        <v>0</v>
      </c>
      <c r="S189" s="15">
        <v>4204.68</v>
      </c>
      <c r="T189" s="72">
        <f t="shared" si="32"/>
        <v>0.07347496820502282</v>
      </c>
      <c r="U189" s="15">
        <v>7702.36</v>
      </c>
      <c r="V189" s="72">
        <f t="shared" si="24"/>
        <v>0.013036268124105901</v>
      </c>
      <c r="W189" s="15">
        <v>16043.17</v>
      </c>
      <c r="X189" s="72">
        <f t="shared" si="35"/>
        <v>0.013652465240790154</v>
      </c>
      <c r="Y189" s="15">
        <v>0</v>
      </c>
      <c r="Z189" s="72">
        <f t="shared" si="25"/>
        <v>0</v>
      </c>
      <c r="AA189" s="15">
        <v>8738.85</v>
      </c>
      <c r="AB189" s="72">
        <f t="shared" si="33"/>
        <v>0.08666760750751325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1281839.3000000003</v>
      </c>
      <c r="K191" s="97">
        <v>34069.93</v>
      </c>
      <c r="L191" s="72">
        <f t="shared" si="29"/>
        <v>0.07396342178894809</v>
      </c>
      <c r="M191" s="18">
        <v>781473.362015674</v>
      </c>
      <c r="N191" s="72">
        <f t="shared" si="30"/>
        <v>0.07377303028863168</v>
      </c>
      <c r="O191" s="18">
        <v>429606.94798432605</v>
      </c>
      <c r="P191" s="72">
        <f t="shared" si="34"/>
        <v>0.07377303028863165</v>
      </c>
      <c r="Q191" s="18">
        <v>0</v>
      </c>
      <c r="R191" s="72">
        <f t="shared" si="31"/>
        <v>0</v>
      </c>
      <c r="S191" s="18">
        <v>4204.68</v>
      </c>
      <c r="T191" s="72">
        <f t="shared" si="32"/>
        <v>0.07347496820502282</v>
      </c>
      <c r="U191" s="18">
        <v>7702.36</v>
      </c>
      <c r="V191" s="72">
        <f t="shared" si="24"/>
        <v>0.013036268124105901</v>
      </c>
      <c r="W191" s="18">
        <v>16043.17</v>
      </c>
      <c r="X191" s="72">
        <f t="shared" si="35"/>
        <v>0.013652465240790154</v>
      </c>
      <c r="Y191" s="18">
        <v>0</v>
      </c>
      <c r="Z191" s="72">
        <f t="shared" si="25"/>
        <v>0</v>
      </c>
      <c r="AA191" s="18">
        <v>8738.85</v>
      </c>
      <c r="AB191" s="72">
        <f t="shared" si="33"/>
        <v>0.08666760750751325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565455.4299999999</v>
      </c>
      <c r="K192" s="130">
        <v>12988.72</v>
      </c>
      <c r="L192" s="72">
        <f t="shared" si="29"/>
        <v>0.02819759758410263</v>
      </c>
      <c r="M192" s="17">
        <v>340831.57503861346</v>
      </c>
      <c r="N192" s="72">
        <f t="shared" si="30"/>
        <v>0.03217534893805037</v>
      </c>
      <c r="O192" s="17">
        <v>187368.65496138652</v>
      </c>
      <c r="P192" s="72">
        <f t="shared" si="34"/>
        <v>0.03217534893805036</v>
      </c>
      <c r="Q192" s="17"/>
      <c r="R192" s="72">
        <f t="shared" si="31"/>
        <v>0</v>
      </c>
      <c r="S192" s="17">
        <v>3569.03</v>
      </c>
      <c r="T192" s="72">
        <f t="shared" si="32"/>
        <v>0.062367258809891024</v>
      </c>
      <c r="U192" s="17">
        <v>6714.19</v>
      </c>
      <c r="V192" s="72">
        <f t="shared" si="24"/>
        <v>0.01136378734260546</v>
      </c>
      <c r="W192" s="17">
        <v>13983.26</v>
      </c>
      <c r="X192" s="72">
        <f t="shared" si="35"/>
        <v>0.01189951681013985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83338.19</v>
      </c>
      <c r="K193" s="130">
        <v>1914.18</v>
      </c>
      <c r="L193" s="72">
        <f t="shared" si="29"/>
        <v>0.004155550149940685</v>
      </c>
      <c r="M193" s="17">
        <v>50163.44289805179</v>
      </c>
      <c r="N193" s="72">
        <f t="shared" si="30"/>
        <v>0.004735553855290329</v>
      </c>
      <c r="O193" s="17">
        <v>27576.83710194821</v>
      </c>
      <c r="P193" s="72">
        <f t="shared" si="34"/>
        <v>0.004735553855290328</v>
      </c>
      <c r="Q193" s="17"/>
      <c r="R193" s="72">
        <f t="shared" si="31"/>
        <v>0</v>
      </c>
      <c r="S193" s="17">
        <v>635.65</v>
      </c>
      <c r="T193" s="72">
        <f t="shared" si="32"/>
        <v>0.011107709395131794</v>
      </c>
      <c r="U193" s="17">
        <v>988.17</v>
      </c>
      <c r="V193" s="72">
        <f t="shared" si="24"/>
        <v>0.0016724807815004397</v>
      </c>
      <c r="W193" s="17">
        <v>2059.91</v>
      </c>
      <c r="X193" s="72">
        <f t="shared" si="35"/>
        <v>0.0017529484306503045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633045.68</v>
      </c>
      <c r="K194" s="130">
        <v>19167.03</v>
      </c>
      <c r="L194" s="72">
        <f t="shared" si="29"/>
        <v>0.041610274054904764</v>
      </c>
      <c r="M194" s="17">
        <v>390478.34407900873</v>
      </c>
      <c r="N194" s="72">
        <f t="shared" si="30"/>
        <v>0.03686212749529097</v>
      </c>
      <c r="O194" s="17">
        <v>214661.4559209913</v>
      </c>
      <c r="P194" s="72">
        <f t="shared" si="34"/>
        <v>0.03686212749529096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8738.85</v>
      </c>
      <c r="AB194" s="72">
        <f t="shared" si="33"/>
        <v>0.08666760750751325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1079935.1500000001</v>
      </c>
      <c r="K197" s="129">
        <v>3353.33</v>
      </c>
      <c r="L197" s="72">
        <f t="shared" si="29"/>
        <v>0.007279843580175635</v>
      </c>
      <c r="M197" s="15">
        <v>694008.9328825847</v>
      </c>
      <c r="N197" s="72">
        <f t="shared" si="30"/>
        <v>0.0655161704988493</v>
      </c>
      <c r="O197" s="15">
        <v>381524.27711741533</v>
      </c>
      <c r="P197" s="72">
        <f t="shared" si="34"/>
        <v>0.06551617049884928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1048.61</v>
      </c>
      <c r="X197" s="72">
        <f t="shared" si="35"/>
        <v>0.0008923493035444343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299201.58999999997</v>
      </c>
      <c r="K198" s="132">
        <v>3349.62</v>
      </c>
      <c r="L198" s="72">
        <f t="shared" si="29"/>
        <v>0.007271789431111137</v>
      </c>
      <c r="M198" s="21">
        <v>190227.6595288029</v>
      </c>
      <c r="N198" s="72">
        <f t="shared" si="30"/>
        <v>0.017957964494089075</v>
      </c>
      <c r="O198" s="21">
        <v>104575.70047119711</v>
      </c>
      <c r="P198" s="72">
        <f t="shared" si="34"/>
        <v>0.017957964494089068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1048.61</v>
      </c>
      <c r="X198" s="72">
        <f t="shared" si="35"/>
        <v>0.0008923493035444343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89802.77</v>
      </c>
      <c r="K199" s="130"/>
      <c r="L199" s="72">
        <f t="shared" si="29"/>
        <v>0</v>
      </c>
      <c r="M199" s="17">
        <v>57947.0015413101</v>
      </c>
      <c r="N199" s="72">
        <f t="shared" si="30"/>
        <v>0.005470341162769812</v>
      </c>
      <c r="O199" s="17">
        <v>31855.76845868991</v>
      </c>
      <c r="P199" s="72">
        <f t="shared" si="34"/>
        <v>0.00547034116276981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209398.81999999998</v>
      </c>
      <c r="K202" s="130">
        <v>3349.62</v>
      </c>
      <c r="L202" s="72">
        <f t="shared" si="29"/>
        <v>0.007271789431111137</v>
      </c>
      <c r="M202" s="17">
        <v>132280.6579874928</v>
      </c>
      <c r="N202" s="72">
        <f t="shared" si="30"/>
        <v>0.01248762333131926</v>
      </c>
      <c r="O202" s="17">
        <v>72719.9320125072</v>
      </c>
      <c r="P202" s="72">
        <f t="shared" si="34"/>
        <v>0.012487623331319257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1048.61</v>
      </c>
      <c r="X202" s="72">
        <f t="shared" si="35"/>
        <v>0.0008923493035444343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780733.56</v>
      </c>
      <c r="K203" s="132">
        <v>3.71</v>
      </c>
      <c r="L203" s="72">
        <f t="shared" si="29"/>
        <v>8.054149064497561E-06</v>
      </c>
      <c r="M203" s="21">
        <v>503781.27335378184</v>
      </c>
      <c r="N203" s="72">
        <f t="shared" si="30"/>
        <v>0.04755820600476021</v>
      </c>
      <c r="O203" s="21">
        <v>276948.5766462182</v>
      </c>
      <c r="P203" s="72">
        <f t="shared" si="34"/>
        <v>0.047558206004760205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6309.57</v>
      </c>
      <c r="K204" s="130"/>
      <c r="L204" s="72">
        <f t="shared" si="29"/>
        <v>0</v>
      </c>
      <c r="M204" s="17">
        <v>4071.3739956462805</v>
      </c>
      <c r="N204" s="72">
        <f t="shared" si="30"/>
        <v>0.00038434783793837895</v>
      </c>
      <c r="O204" s="17">
        <v>2238.196004353719</v>
      </c>
      <c r="P204" s="72">
        <f t="shared" si="34"/>
        <v>0.0003843478379383788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85082.07</v>
      </c>
      <c r="K205" s="130"/>
      <c r="L205" s="72">
        <f t="shared" si="29"/>
        <v>0</v>
      </c>
      <c r="M205" s="17">
        <v>54900.87712692886</v>
      </c>
      <c r="N205" s="72">
        <f t="shared" si="30"/>
        <v>0.005182779436922296</v>
      </c>
      <c r="O205" s="17">
        <v>30181.19287307114</v>
      </c>
      <c r="P205" s="72">
        <f t="shared" si="34"/>
        <v>0.005182779436922295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448373.69000000006</v>
      </c>
      <c r="K206" s="130"/>
      <c r="L206" s="72">
        <f t="shared" si="29"/>
        <v>0</v>
      </c>
      <c r="M206" s="17">
        <v>289321.9318904405</v>
      </c>
      <c r="N206" s="72">
        <f t="shared" si="30"/>
        <v>0.027312710428753936</v>
      </c>
      <c r="O206" s="17">
        <v>159051.7581095595</v>
      </c>
      <c r="P206" s="72">
        <f t="shared" si="34"/>
        <v>0.02731271042875393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240968.22999999998</v>
      </c>
      <c r="K207" s="130">
        <v>3.71</v>
      </c>
      <c r="L207" s="72">
        <f aca="true" t="shared" si="41" ref="L207:L270">K207/$K$10</f>
        <v>8.054149064497561E-06</v>
      </c>
      <c r="M207" s="17">
        <v>155487.09034076618</v>
      </c>
      <c r="N207" s="72">
        <f aca="true" t="shared" si="42" ref="N207:N270">M207/$M$10</f>
        <v>0.014678368301145606</v>
      </c>
      <c r="O207" s="17">
        <v>85477.42965923382</v>
      </c>
      <c r="P207" s="72">
        <f t="shared" si="34"/>
        <v>0.0146783683011456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215.02999999999997</v>
      </c>
      <c r="K209" s="129">
        <v>5.539999999999999</v>
      </c>
      <c r="L209" s="72">
        <f t="shared" si="41"/>
        <v>1.2026950355071827E-05</v>
      </c>
      <c r="M209" s="15">
        <v>130.53159653974615</v>
      </c>
      <c r="N209" s="72">
        <f t="shared" si="42"/>
        <v>1.2322507577624891E-05</v>
      </c>
      <c r="O209" s="15">
        <v>71.75840346025386</v>
      </c>
      <c r="P209" s="72">
        <f t="shared" si="46"/>
        <v>1.2322507577624888E-05</v>
      </c>
      <c r="Q209" s="15">
        <v>5.62</v>
      </c>
      <c r="R209" s="72">
        <f t="shared" si="43"/>
        <v>5.029626918921251E-05</v>
      </c>
      <c r="S209" s="15">
        <v>0</v>
      </c>
      <c r="T209" s="72">
        <f t="shared" si="44"/>
        <v>0</v>
      </c>
      <c r="U209" s="15">
        <v>0.45</v>
      </c>
      <c r="V209" s="72">
        <f t="shared" si="36"/>
        <v>7.616263918912717E-07</v>
      </c>
      <c r="W209" s="15">
        <v>1.13</v>
      </c>
      <c r="X209" s="72">
        <f t="shared" si="47"/>
        <v>9.616108114601337E-07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215.02999999999997</v>
      </c>
      <c r="K210" s="132">
        <v>5.539999999999999</v>
      </c>
      <c r="L210" s="72">
        <f t="shared" si="41"/>
        <v>1.2026950355071827E-05</v>
      </c>
      <c r="M210" s="21">
        <v>130.53159653974615</v>
      </c>
      <c r="N210" s="72">
        <f t="shared" si="42"/>
        <v>1.2322507577624891E-05</v>
      </c>
      <c r="O210" s="21">
        <v>71.75840346025386</v>
      </c>
      <c r="P210" s="72">
        <f t="shared" si="46"/>
        <v>1.2322507577624888E-05</v>
      </c>
      <c r="Q210" s="21">
        <v>5.62</v>
      </c>
      <c r="R210" s="72">
        <f t="shared" si="43"/>
        <v>5.029626918921251E-05</v>
      </c>
      <c r="S210" s="21">
        <v>0</v>
      </c>
      <c r="T210" s="72">
        <f t="shared" si="44"/>
        <v>0</v>
      </c>
      <c r="U210" s="21">
        <v>0.45</v>
      </c>
      <c r="V210" s="72">
        <f t="shared" si="36"/>
        <v>7.616263918912717E-07</v>
      </c>
      <c r="W210" s="21">
        <v>1.13</v>
      </c>
      <c r="X210" s="72">
        <f t="shared" si="47"/>
        <v>9.616108114601337E-07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157.70000000000005</v>
      </c>
      <c r="K211" s="130">
        <v>4.06</v>
      </c>
      <c r="L211" s="72">
        <f t="shared" si="41"/>
        <v>8.813974447940726E-06</v>
      </c>
      <c r="M211" s="17">
        <v>95.71284648148968</v>
      </c>
      <c r="N211" s="72">
        <f t="shared" si="42"/>
        <v>9.035530915957784E-06</v>
      </c>
      <c r="O211" s="17">
        <v>52.617153518510335</v>
      </c>
      <c r="P211" s="72">
        <f t="shared" si="46"/>
        <v>9.035530915957782E-06</v>
      </c>
      <c r="Q211" s="17">
        <v>4.12</v>
      </c>
      <c r="R211" s="72">
        <f t="shared" si="43"/>
        <v>3.687199805330169E-05</v>
      </c>
      <c r="S211" s="17"/>
      <c r="T211" s="72">
        <f t="shared" si="44"/>
        <v>0</v>
      </c>
      <c r="U211" s="17">
        <v>0.33</v>
      </c>
      <c r="V211" s="72">
        <f t="shared" si="36"/>
        <v>5.58526020720266E-07</v>
      </c>
      <c r="W211" s="17">
        <v>0.86</v>
      </c>
      <c r="X211" s="72">
        <f t="shared" si="47"/>
        <v>7.318453963324912E-07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57.33</v>
      </c>
      <c r="K212" s="130">
        <v>1.48</v>
      </c>
      <c r="L212" s="72">
        <f t="shared" si="41"/>
        <v>3.2129759071311024E-06</v>
      </c>
      <c r="M212" s="17">
        <v>34.81875005825648</v>
      </c>
      <c r="N212" s="72">
        <f t="shared" si="42"/>
        <v>3.2869766616671075E-06</v>
      </c>
      <c r="O212" s="17">
        <v>19.141249941743528</v>
      </c>
      <c r="P212" s="72">
        <f t="shared" si="46"/>
        <v>3.286976661667106E-06</v>
      </c>
      <c r="Q212" s="17">
        <v>1.5</v>
      </c>
      <c r="R212" s="72">
        <f t="shared" si="43"/>
        <v>1.342427113591081E-05</v>
      </c>
      <c r="S212" s="17"/>
      <c r="T212" s="72">
        <f t="shared" si="44"/>
        <v>0</v>
      </c>
      <c r="U212" s="17">
        <v>0.12</v>
      </c>
      <c r="V212" s="72">
        <f t="shared" si="36"/>
        <v>2.0310037117100577E-07</v>
      </c>
      <c r="W212" s="17">
        <v>0.27</v>
      </c>
      <c r="X212" s="72">
        <f t="shared" si="47"/>
        <v>2.2976541512764261E-07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-41900.74</v>
      </c>
      <c r="K217" s="129">
        <v>-1835.29</v>
      </c>
      <c r="L217" s="72">
        <f t="shared" si="41"/>
        <v>-0.0039842855085125955</v>
      </c>
      <c r="M217" s="15">
        <v>-25853.018708702217</v>
      </c>
      <c r="N217" s="72">
        <f t="shared" si="42"/>
        <v>-0.0024405893085468933</v>
      </c>
      <c r="O217" s="15">
        <v>-14212.43129129778</v>
      </c>
      <c r="P217" s="72">
        <f t="shared" si="46"/>
        <v>-0.0024405893085468933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-25151.670000000002</v>
      </c>
      <c r="K218" s="129">
        <v>-464.22</v>
      </c>
      <c r="L218" s="72">
        <f t="shared" si="41"/>
        <v>-0.001007788970005676</v>
      </c>
      <c r="M218" s="15">
        <v>-15930.062103886281</v>
      </c>
      <c r="N218" s="72">
        <f t="shared" si="42"/>
        <v>-0.0015038375090080359</v>
      </c>
      <c r="O218" s="15">
        <v>-8757.38789611372</v>
      </c>
      <c r="P218" s="72">
        <f t="shared" si="46"/>
        <v>-0.0015038375090080359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-25151.670000000002</v>
      </c>
      <c r="K220" s="132">
        <v>-464.22</v>
      </c>
      <c r="L220" s="72">
        <f t="shared" si="41"/>
        <v>-0.001007788970005676</v>
      </c>
      <c r="M220" s="21">
        <v>-15930.062103886281</v>
      </c>
      <c r="N220" s="72">
        <f t="shared" si="42"/>
        <v>-0.0015038375090080359</v>
      </c>
      <c r="O220" s="21">
        <v>-8757.38789611372</v>
      </c>
      <c r="P220" s="72">
        <f t="shared" si="46"/>
        <v>-0.0015038375090080359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7574.66</v>
      </c>
      <c r="K221" s="130"/>
      <c r="L221" s="72">
        <f t="shared" si="41"/>
        <v>0</v>
      </c>
      <c r="M221" s="17">
        <v>4887.698171168884</v>
      </c>
      <c r="N221" s="72">
        <f t="shared" si="42"/>
        <v>0.0004614108717580313</v>
      </c>
      <c r="O221" s="17">
        <v>2686.9618288311162</v>
      </c>
      <c r="P221" s="72">
        <f t="shared" si="46"/>
        <v>0.0004614108717580312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-30240.08</v>
      </c>
      <c r="K222" s="130">
        <v>-464.22</v>
      </c>
      <c r="L222" s="72">
        <f t="shared" si="41"/>
        <v>-0.001007788970005676</v>
      </c>
      <c r="M222" s="17">
        <v>-19213.458619526253</v>
      </c>
      <c r="N222" s="72">
        <f t="shared" si="42"/>
        <v>-0.001813798311732156</v>
      </c>
      <c r="O222" s="17">
        <v>-10562.401380473748</v>
      </c>
      <c r="P222" s="72">
        <f t="shared" si="46"/>
        <v>-0.0018137983117321556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6098.68</v>
      </c>
      <c r="K223" s="130"/>
      <c r="L223" s="72">
        <f t="shared" si="41"/>
        <v>0</v>
      </c>
      <c r="M223" s="17">
        <v>3935.2930801572943</v>
      </c>
      <c r="N223" s="72">
        <f t="shared" si="42"/>
        <v>0.0003715014608409183</v>
      </c>
      <c r="O223" s="17">
        <v>2163.386919842706</v>
      </c>
      <c r="P223" s="72">
        <f t="shared" si="46"/>
        <v>0.0003715014608409182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-8584.93</v>
      </c>
      <c r="K224" s="130"/>
      <c r="L224" s="72">
        <f t="shared" si="41"/>
        <v>0</v>
      </c>
      <c r="M224" s="17">
        <v>-5539.594735686207</v>
      </c>
      <c r="N224" s="72">
        <f t="shared" si="42"/>
        <v>-0.0005229515298748295</v>
      </c>
      <c r="O224" s="17">
        <v>-3045.335264313793</v>
      </c>
      <c r="P224" s="72">
        <f t="shared" si="46"/>
        <v>-0.0005229515298748292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0</v>
      </c>
      <c r="K225" s="130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-16749.069999999996</v>
      </c>
      <c r="K226" s="132">
        <v>-1371.07</v>
      </c>
      <c r="L226" s="72">
        <f t="shared" si="41"/>
        <v>-0.0029764965385069195</v>
      </c>
      <c r="M226" s="21">
        <v>-9922.956604815936</v>
      </c>
      <c r="N226" s="72">
        <f t="shared" si="42"/>
        <v>-0.0009367517995388576</v>
      </c>
      <c r="O226" s="21">
        <v>-5455.043395184061</v>
      </c>
      <c r="P226" s="72">
        <f t="shared" si="46"/>
        <v>-0.0009367517995388576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-6413.7</v>
      </c>
      <c r="K227" s="133">
        <v>-207.05</v>
      </c>
      <c r="L227" s="72">
        <f t="shared" si="41"/>
        <v>-0.0004494909875483073</v>
      </c>
      <c r="M227" s="23">
        <v>-4004.9628437560696</v>
      </c>
      <c r="N227" s="72">
        <f t="shared" si="42"/>
        <v>-0.0003780784599172748</v>
      </c>
      <c r="O227" s="23">
        <v>-2201.68715624393</v>
      </c>
      <c r="P227" s="72">
        <f t="shared" si="46"/>
        <v>-0.00037807845991727474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-10335.369999999999</v>
      </c>
      <c r="K228" s="132">
        <v>-1164.02</v>
      </c>
      <c r="L228" s="72">
        <f t="shared" si="41"/>
        <v>-0.002527005550958612</v>
      </c>
      <c r="M228" s="21">
        <v>-5917.993761059867</v>
      </c>
      <c r="N228" s="72">
        <f t="shared" si="42"/>
        <v>-0.0005586733396215829</v>
      </c>
      <c r="O228" s="21">
        <v>-3253.3562389401313</v>
      </c>
      <c r="P228" s="72">
        <f t="shared" si="46"/>
        <v>-0.0005586733396215829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-21400.71</v>
      </c>
      <c r="K230" s="130">
        <v>-1164.02</v>
      </c>
      <c r="L230" s="72">
        <f t="shared" si="41"/>
        <v>-0.002527005550958612</v>
      </c>
      <c r="M230" s="17">
        <v>-13058.121777546667</v>
      </c>
      <c r="N230" s="72">
        <f t="shared" si="42"/>
        <v>-0.0012327191945773188</v>
      </c>
      <c r="O230" s="17">
        <v>-7178.568222453332</v>
      </c>
      <c r="P230" s="72">
        <f t="shared" si="46"/>
        <v>-0.0012327191945773184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11065.34</v>
      </c>
      <c r="K232" s="130"/>
      <c r="L232" s="72">
        <f t="shared" si="41"/>
        <v>0</v>
      </c>
      <c r="M232" s="17">
        <v>7140.128016486799</v>
      </c>
      <c r="N232" s="72">
        <f t="shared" si="42"/>
        <v>0.0006740458549557358</v>
      </c>
      <c r="O232" s="17">
        <v>3925.2119835132007</v>
      </c>
      <c r="P232" s="72">
        <f t="shared" si="46"/>
        <v>0.0006740458549557356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19086.09</v>
      </c>
      <c r="K234" s="129">
        <v>388.66</v>
      </c>
      <c r="L234" s="72">
        <f t="shared" si="41"/>
        <v>0.0008437535243686313</v>
      </c>
      <c r="M234" s="15">
        <v>10145.342335358515</v>
      </c>
      <c r="N234" s="72">
        <f t="shared" si="42"/>
        <v>0.0009577455659709732</v>
      </c>
      <c r="O234" s="15">
        <v>5577.297664641484</v>
      </c>
      <c r="P234" s="72">
        <f t="shared" si="46"/>
        <v>0.0009577455659709731</v>
      </c>
      <c r="Q234" s="15">
        <v>378.58</v>
      </c>
      <c r="R234" s="72">
        <f t="shared" si="43"/>
        <v>0.0033881070444220763</v>
      </c>
      <c r="S234" s="15">
        <v>0</v>
      </c>
      <c r="T234" s="72">
        <f t="shared" si="44"/>
        <v>0</v>
      </c>
      <c r="U234" s="15">
        <v>46.86</v>
      </c>
      <c r="V234" s="72">
        <f t="shared" si="36"/>
        <v>7.931069494227775E-05</v>
      </c>
      <c r="W234" s="15">
        <v>90.03</v>
      </c>
      <c r="X234" s="72">
        <f t="shared" si="47"/>
        <v>7.661400119978393E-05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2459.32</v>
      </c>
      <c r="AD234" s="72">
        <f t="shared" si="38"/>
        <v>0.0679205805445975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17330.88</v>
      </c>
      <c r="K235" s="129">
        <v>388.66</v>
      </c>
      <c r="L235" s="72">
        <f t="shared" si="41"/>
        <v>0.0008437535243686313</v>
      </c>
      <c r="M235" s="15">
        <v>9012.758601300837</v>
      </c>
      <c r="N235" s="72">
        <f t="shared" si="42"/>
        <v>0.0008508268427255188</v>
      </c>
      <c r="O235" s="15">
        <v>4954.671398699163</v>
      </c>
      <c r="P235" s="72">
        <f t="shared" si="46"/>
        <v>0.0008508268427255188</v>
      </c>
      <c r="Q235" s="15">
        <v>378.58</v>
      </c>
      <c r="R235" s="72">
        <f t="shared" si="43"/>
        <v>0.0033881070444220763</v>
      </c>
      <c r="S235" s="15">
        <v>0</v>
      </c>
      <c r="T235" s="72">
        <f t="shared" si="44"/>
        <v>0</v>
      </c>
      <c r="U235" s="15">
        <v>46.86</v>
      </c>
      <c r="V235" s="72">
        <f t="shared" si="36"/>
        <v>7.931069494227775E-05</v>
      </c>
      <c r="W235" s="15">
        <v>90.03</v>
      </c>
      <c r="X235" s="72">
        <f t="shared" si="47"/>
        <v>7.661400119978393E-05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2459.32</v>
      </c>
      <c r="AD235" s="72">
        <f t="shared" si="38"/>
        <v>0.0679205805445975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16934.18</v>
      </c>
      <c r="K236" s="132">
        <v>372.86</v>
      </c>
      <c r="L236" s="72">
        <f t="shared" si="41"/>
        <v>0.0008094528356303399</v>
      </c>
      <c r="M236" s="21">
        <v>8791.153647029025</v>
      </c>
      <c r="N236" s="72">
        <f t="shared" si="42"/>
        <v>0.000829906783516543</v>
      </c>
      <c r="O236" s="21">
        <v>4832.846352970975</v>
      </c>
      <c r="P236" s="72">
        <f t="shared" si="46"/>
        <v>0.0008299067835165429</v>
      </c>
      <c r="Q236" s="21">
        <v>378.58</v>
      </c>
      <c r="R236" s="72">
        <f t="shared" si="43"/>
        <v>0.0033881070444220763</v>
      </c>
      <c r="S236" s="21">
        <v>0</v>
      </c>
      <c r="T236" s="72">
        <f t="shared" si="44"/>
        <v>0</v>
      </c>
      <c r="U236" s="21">
        <v>30.62</v>
      </c>
      <c r="V236" s="72">
        <f t="shared" si="36"/>
        <v>5.182444471046831E-05</v>
      </c>
      <c r="W236" s="21">
        <v>68.8</v>
      </c>
      <c r="X236" s="72">
        <f t="shared" si="47"/>
        <v>5.8547631706599296E-05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2459.32</v>
      </c>
      <c r="AD236" s="72">
        <f t="shared" si="38"/>
        <v>0.0679205805445975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16934.18</v>
      </c>
      <c r="K237" s="133">
        <v>372.86</v>
      </c>
      <c r="L237" s="72">
        <f t="shared" si="41"/>
        <v>0.0008094528356303399</v>
      </c>
      <c r="M237" s="23">
        <v>8791.153647029025</v>
      </c>
      <c r="N237" s="72">
        <f t="shared" si="42"/>
        <v>0.000829906783516543</v>
      </c>
      <c r="O237" s="23">
        <v>4832.846352970975</v>
      </c>
      <c r="P237" s="72">
        <f t="shared" si="46"/>
        <v>0.0008299067835165429</v>
      </c>
      <c r="Q237" s="23">
        <v>378.58</v>
      </c>
      <c r="R237" s="72">
        <f t="shared" si="43"/>
        <v>0.0033881070444220763</v>
      </c>
      <c r="S237" s="23"/>
      <c r="T237" s="72">
        <f t="shared" si="44"/>
        <v>0</v>
      </c>
      <c r="U237" s="23">
        <v>30.62</v>
      </c>
      <c r="V237" s="72">
        <f t="shared" si="36"/>
        <v>5.182444471046831E-05</v>
      </c>
      <c r="W237" s="23">
        <v>68.8</v>
      </c>
      <c r="X237" s="72">
        <f t="shared" si="47"/>
        <v>5.8547631706599296E-05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2459.32</v>
      </c>
      <c r="AD237" s="72">
        <f t="shared" si="38"/>
        <v>0.0679205805445975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0</v>
      </c>
      <c r="K242" s="130"/>
      <c r="L242" s="72">
        <f t="shared" si="41"/>
        <v>0</v>
      </c>
      <c r="M242" s="17"/>
      <c r="N242" s="72">
        <f t="shared" si="42"/>
        <v>0</v>
      </c>
      <c r="O242" s="17"/>
      <c r="P242" s="72">
        <f t="shared" si="46"/>
        <v>0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396.70000000000005</v>
      </c>
      <c r="K245" s="132">
        <v>15.8</v>
      </c>
      <c r="L245" s="72">
        <f t="shared" si="41"/>
        <v>3.4300688738291504E-05</v>
      </c>
      <c r="M245" s="21">
        <v>221.60495427181283</v>
      </c>
      <c r="N245" s="72">
        <f t="shared" si="42"/>
        <v>2.0920059208975806E-05</v>
      </c>
      <c r="O245" s="21">
        <v>121.82504572818716</v>
      </c>
      <c r="P245" s="72">
        <f t="shared" si="46"/>
        <v>2.09200592089758E-05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16.24</v>
      </c>
      <c r="V245" s="72">
        <f t="shared" si="36"/>
        <v>2.7486250231809446E-05</v>
      </c>
      <c r="W245" s="21">
        <v>21.23</v>
      </c>
      <c r="X245" s="72">
        <f t="shared" si="47"/>
        <v>1.8066369493184638E-05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396.70000000000005</v>
      </c>
      <c r="K246" s="130">
        <v>15.8</v>
      </c>
      <c r="L246" s="72">
        <f t="shared" si="41"/>
        <v>3.4300688738291504E-05</v>
      </c>
      <c r="M246" s="17">
        <v>221.60495427181283</v>
      </c>
      <c r="N246" s="72">
        <f t="shared" si="42"/>
        <v>2.0920059208975806E-05</v>
      </c>
      <c r="O246" s="17">
        <v>121.82504572818716</v>
      </c>
      <c r="P246" s="72">
        <f t="shared" si="46"/>
        <v>2.09200592089758E-05</v>
      </c>
      <c r="Q246" s="17"/>
      <c r="R246" s="72">
        <f t="shared" si="43"/>
        <v>0</v>
      </c>
      <c r="S246" s="17"/>
      <c r="T246" s="72">
        <f t="shared" si="44"/>
        <v>0</v>
      </c>
      <c r="U246" s="17">
        <v>16.24</v>
      </c>
      <c r="V246" s="72">
        <f t="shared" si="36"/>
        <v>2.7486250231809446E-05</v>
      </c>
      <c r="W246" s="17">
        <v>21.23</v>
      </c>
      <c r="X246" s="72">
        <f t="shared" si="47"/>
        <v>1.8066369493184638E-05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1755.21</v>
      </c>
      <c r="K256" s="132">
        <v>0</v>
      </c>
      <c r="L256" s="72">
        <f t="shared" si="41"/>
        <v>0</v>
      </c>
      <c r="M256" s="21">
        <v>1132.5837340576788</v>
      </c>
      <c r="N256" s="72">
        <f t="shared" si="42"/>
        <v>0.00010691872324545447</v>
      </c>
      <c r="O256" s="21">
        <v>622.6262659423213</v>
      </c>
      <c r="P256" s="72">
        <f t="shared" si="46"/>
        <v>0.00010691872324545443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1755.21</v>
      </c>
      <c r="K268" s="132">
        <v>0</v>
      </c>
      <c r="L268" s="72">
        <f t="shared" si="41"/>
        <v>0</v>
      </c>
      <c r="M268" s="21">
        <v>1132.5837340576788</v>
      </c>
      <c r="N268" s="72">
        <f t="shared" si="42"/>
        <v>0.00010691872324545447</v>
      </c>
      <c r="O268" s="21">
        <v>622.6262659423213</v>
      </c>
      <c r="P268" s="72">
        <f t="shared" si="46"/>
        <v>0.00010691872324545443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1755.21</v>
      </c>
      <c r="K273" s="130"/>
      <c r="L273" s="72">
        <f t="shared" si="53"/>
        <v>0</v>
      </c>
      <c r="M273" s="17">
        <v>1132.5837340576788</v>
      </c>
      <c r="N273" s="72">
        <f t="shared" si="54"/>
        <v>0.00010691872324545447</v>
      </c>
      <c r="O273" s="17">
        <v>622.6262659423213</v>
      </c>
      <c r="P273" s="72">
        <f t="shared" si="58"/>
        <v>0.00010691872324545443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388511.6799999999</v>
      </c>
      <c r="K280" s="129">
        <v>8597.29</v>
      </c>
      <c r="L280" s="72">
        <f t="shared" si="53"/>
        <v>0.018664111916634567</v>
      </c>
      <c r="M280" s="15">
        <v>244170.31768521626</v>
      </c>
      <c r="N280" s="72">
        <f t="shared" si="54"/>
        <v>0.023050285675399625</v>
      </c>
      <c r="O280" s="15">
        <v>134230.12231478363</v>
      </c>
      <c r="P280" s="72">
        <f t="shared" si="58"/>
        <v>0.02305028567539963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126.55000000000001</v>
      </c>
      <c r="V280" s="72">
        <f t="shared" si="48"/>
        <v>0.00021418626643075652</v>
      </c>
      <c r="W280" s="15">
        <v>1387.4</v>
      </c>
      <c r="X280" s="72">
        <f t="shared" si="59"/>
        <v>0.0011806538405484865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7222.18</v>
      </c>
      <c r="K281" s="129">
        <v>17.7</v>
      </c>
      <c r="L281" s="72">
        <f t="shared" si="53"/>
        <v>3.8425455105554403E-05</v>
      </c>
      <c r="M281" s="15">
        <v>3671.9262744442217</v>
      </c>
      <c r="N281" s="72">
        <f t="shared" si="54"/>
        <v>0.00034663897891987623</v>
      </c>
      <c r="O281" s="15">
        <v>2018.603725555778</v>
      </c>
      <c r="P281" s="72">
        <f t="shared" si="58"/>
        <v>0.0003466389789198761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126.55000000000001</v>
      </c>
      <c r="V281" s="72">
        <f t="shared" si="48"/>
        <v>0.00021418626643075652</v>
      </c>
      <c r="W281" s="15">
        <v>1387.4</v>
      </c>
      <c r="X281" s="72">
        <f t="shared" si="59"/>
        <v>0.0011806538405484865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6865.15</v>
      </c>
      <c r="K282" s="132">
        <v>16.41</v>
      </c>
      <c r="L282" s="72">
        <f t="shared" si="53"/>
        <v>3.562495583514959E-05</v>
      </c>
      <c r="M282" s="21">
        <v>3466.7111691620257</v>
      </c>
      <c r="N282" s="72">
        <f t="shared" si="54"/>
        <v>0.0003272661622462293</v>
      </c>
      <c r="O282" s="21">
        <v>1905.7888308379743</v>
      </c>
      <c r="P282" s="72">
        <f t="shared" si="58"/>
        <v>0.00032726616224622914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120.99000000000001</v>
      </c>
      <c r="V282" s="72">
        <f t="shared" si="48"/>
        <v>0.0002047759492331666</v>
      </c>
      <c r="W282" s="21">
        <v>1355.25</v>
      </c>
      <c r="X282" s="72">
        <f t="shared" si="59"/>
        <v>0.0011532947364879171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6865.15</v>
      </c>
      <c r="K304" s="132">
        <v>16.41</v>
      </c>
      <c r="L304" s="72">
        <f t="shared" si="53"/>
        <v>3.562495583514959E-05</v>
      </c>
      <c r="M304" s="21">
        <v>3466.7111691620257</v>
      </c>
      <c r="N304" s="72">
        <f t="shared" si="54"/>
        <v>0.0003272661622462293</v>
      </c>
      <c r="O304" s="21">
        <v>1905.7888308379745</v>
      </c>
      <c r="P304" s="72">
        <f t="shared" si="58"/>
        <v>0.0003272661622462292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120.99000000000001</v>
      </c>
      <c r="V304" s="72">
        <f t="shared" si="48"/>
        <v>0.0002047759492331666</v>
      </c>
      <c r="W304" s="21">
        <v>1355.25</v>
      </c>
      <c r="X304" s="72">
        <f t="shared" si="59"/>
        <v>0.0011532947364879171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0</v>
      </c>
      <c r="K305" s="133"/>
      <c r="L305" s="72">
        <f t="shared" si="53"/>
        <v>0</v>
      </c>
      <c r="M305" s="23"/>
      <c r="N305" s="72">
        <f t="shared" si="54"/>
        <v>0</v>
      </c>
      <c r="O305" s="23"/>
      <c r="P305" s="72">
        <f t="shared" si="58"/>
        <v>0</v>
      </c>
      <c r="Q305" s="23"/>
      <c r="R305" s="72">
        <f t="shared" si="55"/>
        <v>0</v>
      </c>
      <c r="S305" s="23"/>
      <c r="T305" s="72">
        <f t="shared" si="56"/>
        <v>0</v>
      </c>
      <c r="U305" s="23"/>
      <c r="V305" s="72">
        <f t="shared" si="48"/>
        <v>0</v>
      </c>
      <c r="W305" s="23"/>
      <c r="X305" s="72">
        <f t="shared" si="59"/>
        <v>0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1723.41</v>
      </c>
      <c r="K306" s="133">
        <v>4.12</v>
      </c>
      <c r="L306" s="72">
        <f t="shared" si="53"/>
        <v>8.944230227959557E-06</v>
      </c>
      <c r="M306" s="23">
        <v>870.2751705628338</v>
      </c>
      <c r="N306" s="72">
        <f t="shared" si="54"/>
        <v>8.215614202354388E-05</v>
      </c>
      <c r="O306" s="23">
        <v>478.42482943716635</v>
      </c>
      <c r="P306" s="72">
        <f t="shared" si="58"/>
        <v>8.215614202354385E-05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30.37</v>
      </c>
      <c r="V306" s="72">
        <f t="shared" si="48"/>
        <v>5.1401318937195384E-05</v>
      </c>
      <c r="W306" s="23">
        <v>340.22</v>
      </c>
      <c r="X306" s="72">
        <f t="shared" si="59"/>
        <v>0.0002895214427212095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5141.74</v>
      </c>
      <c r="K307" s="133">
        <v>12.29</v>
      </c>
      <c r="L307" s="72">
        <f t="shared" si="53"/>
        <v>2.6680725607190034E-05</v>
      </c>
      <c r="M307" s="23">
        <v>2596.435998599192</v>
      </c>
      <c r="N307" s="72">
        <f t="shared" si="54"/>
        <v>0.0002451100202226854</v>
      </c>
      <c r="O307" s="23">
        <v>1427.364001400808</v>
      </c>
      <c r="P307" s="72">
        <f t="shared" si="58"/>
        <v>0.00024511002022268533</v>
      </c>
      <c r="Q307" s="23"/>
      <c r="R307" s="72">
        <f t="shared" si="55"/>
        <v>0</v>
      </c>
      <c r="S307" s="23"/>
      <c r="T307" s="72">
        <f t="shared" si="56"/>
        <v>0</v>
      </c>
      <c r="U307" s="23">
        <v>90.62</v>
      </c>
      <c r="V307" s="72">
        <f t="shared" si="48"/>
        <v>0.00015337463029597122</v>
      </c>
      <c r="W307" s="23">
        <v>1015.03</v>
      </c>
      <c r="X307" s="72">
        <f t="shared" si="59"/>
        <v>0.0008637732937667075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357.0299999999999</v>
      </c>
      <c r="K309" s="134">
        <v>1.29</v>
      </c>
      <c r="L309" s="72">
        <f t="shared" si="53"/>
        <v>2.8004992704048125E-06</v>
      </c>
      <c r="M309" s="60">
        <v>205.21510528219616</v>
      </c>
      <c r="N309" s="72">
        <f t="shared" si="54"/>
        <v>1.937281667364696E-05</v>
      </c>
      <c r="O309" s="60">
        <v>112.81489471780381</v>
      </c>
      <c r="P309" s="72">
        <f t="shared" si="58"/>
        <v>1.9372816673646955E-05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5.56</v>
      </c>
      <c r="V309" s="72">
        <f t="shared" si="48"/>
        <v>9.410317197589934E-06</v>
      </c>
      <c r="W309" s="60">
        <v>32.15</v>
      </c>
      <c r="X309" s="72">
        <f t="shared" si="59"/>
        <v>2.735910406056929E-05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357.0299999999999</v>
      </c>
      <c r="K317" s="132">
        <v>1.29</v>
      </c>
      <c r="L317" s="72">
        <f t="shared" si="53"/>
        <v>2.8004992704048125E-06</v>
      </c>
      <c r="M317" s="21">
        <v>205.21510528219616</v>
      </c>
      <c r="N317" s="72">
        <f t="shared" si="54"/>
        <v>1.937281667364696E-05</v>
      </c>
      <c r="O317" s="21">
        <v>112.81489471780381</v>
      </c>
      <c r="P317" s="72">
        <f t="shared" si="58"/>
        <v>1.9372816673646955E-05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5.56</v>
      </c>
      <c r="V317" s="72">
        <f t="shared" si="48"/>
        <v>9.410317197589934E-06</v>
      </c>
      <c r="W317" s="21">
        <v>32.15</v>
      </c>
      <c r="X317" s="72">
        <f t="shared" si="59"/>
        <v>2.735910406056929E-05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357.0299999999999</v>
      </c>
      <c r="K319" s="133">
        <v>1.29</v>
      </c>
      <c r="L319" s="72">
        <f t="shared" si="53"/>
        <v>2.8004992704048125E-06</v>
      </c>
      <c r="M319" s="23">
        <v>205.21510528219616</v>
      </c>
      <c r="N319" s="72">
        <f t="shared" si="54"/>
        <v>1.937281667364696E-05</v>
      </c>
      <c r="O319" s="23">
        <v>112.81489471780381</v>
      </c>
      <c r="P319" s="72">
        <f t="shared" si="58"/>
        <v>1.9372816673646955E-05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5.56</v>
      </c>
      <c r="V319" s="72">
        <f t="shared" si="48"/>
        <v>9.410317197589934E-06</v>
      </c>
      <c r="W319" s="23">
        <v>32.15</v>
      </c>
      <c r="X319" s="72">
        <f t="shared" si="59"/>
        <v>2.735910406056929E-05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381289.4999999999</v>
      </c>
      <c r="K336" s="129">
        <v>8579.59</v>
      </c>
      <c r="L336" s="72">
        <f t="shared" si="65"/>
        <v>0.018625686461529012</v>
      </c>
      <c r="M336" s="15">
        <v>240498.39141077205</v>
      </c>
      <c r="N336" s="72">
        <f t="shared" si="66"/>
        <v>0.02270364669647975</v>
      </c>
      <c r="O336" s="15">
        <v>132211.51858922784</v>
      </c>
      <c r="P336" s="72">
        <f aca="true" t="shared" si="70" ref="P336:P399">O336/$O$10</f>
        <v>0.02270364669647975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381289.4999999999</v>
      </c>
      <c r="K364" s="134">
        <v>8579.59</v>
      </c>
      <c r="L364" s="72">
        <f t="shared" si="65"/>
        <v>0.018625686461529012</v>
      </c>
      <c r="M364" s="60">
        <v>240498.39141077205</v>
      </c>
      <c r="N364" s="72">
        <f t="shared" si="66"/>
        <v>0.02270364669647975</v>
      </c>
      <c r="O364" s="60">
        <v>132211.51858922784</v>
      </c>
      <c r="P364" s="72">
        <f t="shared" si="70"/>
        <v>0.02270364669647975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6245.790000000001</v>
      </c>
      <c r="K365" s="132">
        <v>362.79</v>
      </c>
      <c r="L365" s="72">
        <f t="shared" si="65"/>
        <v>0.0007875915738838465</v>
      </c>
      <c r="M365" s="21">
        <v>3796.12132306751</v>
      </c>
      <c r="N365" s="72">
        <f t="shared" si="66"/>
        <v>0.00035836330060392126</v>
      </c>
      <c r="O365" s="21">
        <v>2086.87867693249</v>
      </c>
      <c r="P365" s="72">
        <f t="shared" si="70"/>
        <v>0.00035836330060392115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6245.790000000001</v>
      </c>
      <c r="K371" s="130">
        <v>362.79</v>
      </c>
      <c r="L371" s="72">
        <f t="shared" si="65"/>
        <v>0.0007875915738838465</v>
      </c>
      <c r="M371" s="17">
        <v>3796.12132306751</v>
      </c>
      <c r="N371" s="72">
        <f t="shared" si="66"/>
        <v>0.00035836330060392126</v>
      </c>
      <c r="O371" s="17">
        <v>2086.87867693249</v>
      </c>
      <c r="P371" s="72">
        <f t="shared" si="70"/>
        <v>0.00035836330060392115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375043.70999999985</v>
      </c>
      <c r="K386" s="132">
        <v>8216.8</v>
      </c>
      <c r="L386" s="72">
        <f t="shared" si="65"/>
        <v>0.017838094887645164</v>
      </c>
      <c r="M386" s="21">
        <v>236702.27008770453</v>
      </c>
      <c r="N386" s="72">
        <f t="shared" si="66"/>
        <v>0.02234528339587583</v>
      </c>
      <c r="O386" s="21">
        <v>130124.63991229534</v>
      </c>
      <c r="P386" s="72">
        <f t="shared" si="70"/>
        <v>0.02234528339587583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321741.90999999986</v>
      </c>
      <c r="K387" s="133">
        <v>8216.8</v>
      </c>
      <c r="L387" s="72">
        <f t="shared" si="65"/>
        <v>0.017838094887645164</v>
      </c>
      <c r="M387" s="23">
        <v>202308.23650995851</v>
      </c>
      <c r="N387" s="72">
        <f t="shared" si="66"/>
        <v>0.01909840102699429</v>
      </c>
      <c r="O387" s="23">
        <v>111216.87349004135</v>
      </c>
      <c r="P387" s="72">
        <f t="shared" si="70"/>
        <v>0.01909840102699429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53301.8</v>
      </c>
      <c r="K388" s="133"/>
      <c r="L388" s="72">
        <f t="shared" si="65"/>
        <v>0</v>
      </c>
      <c r="M388" s="23">
        <v>34394.03357774601</v>
      </c>
      <c r="N388" s="72">
        <f t="shared" si="66"/>
        <v>0.003246882368881538</v>
      </c>
      <c r="O388" s="23">
        <v>18907.76642225399</v>
      </c>
      <c r="P388" s="72">
        <f t="shared" si="70"/>
        <v>0.0032468823688815377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1741069.7900000003</v>
      </c>
      <c r="K392" s="129">
        <v>42431.49</v>
      </c>
      <c r="L392" s="72">
        <f t="shared" si="65"/>
        <v>0.09211578045518534</v>
      </c>
      <c r="M392" s="15">
        <v>1033231.8894117424</v>
      </c>
      <c r="N392" s="72">
        <f t="shared" si="66"/>
        <v>0.09753966184611136</v>
      </c>
      <c r="O392" s="15">
        <v>568008.6105882576</v>
      </c>
      <c r="P392" s="72">
        <f t="shared" si="70"/>
        <v>0.09753966184611133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22013.789999999997</v>
      </c>
      <c r="V392" s="72">
        <f t="shared" si="60"/>
        <v>0.037258407665671456</v>
      </c>
      <c r="W392" s="15">
        <v>75384.01</v>
      </c>
      <c r="X392" s="72">
        <f t="shared" si="71"/>
        <v>0.064150512413468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1551960.77</v>
      </c>
      <c r="K393" s="135">
        <v>42431.49</v>
      </c>
      <c r="L393" s="72">
        <f t="shared" si="65"/>
        <v>0.09211578045518534</v>
      </c>
      <c r="M393" s="24">
        <v>911205.579160782</v>
      </c>
      <c r="N393" s="72">
        <f t="shared" si="66"/>
        <v>0.08602007446192422</v>
      </c>
      <c r="O393" s="24">
        <v>500925.90083921794</v>
      </c>
      <c r="P393" s="72">
        <f t="shared" si="70"/>
        <v>0.0860200744619242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22013.789999999997</v>
      </c>
      <c r="V393" s="72">
        <f t="shared" si="60"/>
        <v>0.037258407665671456</v>
      </c>
      <c r="W393" s="24">
        <v>75384.01</v>
      </c>
      <c r="X393" s="72">
        <f t="shared" si="71"/>
        <v>0.064150512413468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41949</v>
      </c>
      <c r="K394" s="130">
        <v>2142</v>
      </c>
      <c r="L394" s="72">
        <f t="shared" si="65"/>
        <v>0.004650131346672177</v>
      </c>
      <c r="M394" s="17">
        <v>25686.248768884645</v>
      </c>
      <c r="N394" s="72">
        <f t="shared" si="66"/>
        <v>0.0024248458111746207</v>
      </c>
      <c r="O394" s="17">
        <v>14120.751231115355</v>
      </c>
      <c r="P394" s="72">
        <f t="shared" si="70"/>
        <v>0.00242484581117462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82629.36</v>
      </c>
      <c r="K395" s="130">
        <v>1633.53</v>
      </c>
      <c r="L395" s="72">
        <f t="shared" si="65"/>
        <v>0.003546278738902615</v>
      </c>
      <c r="M395" s="17">
        <v>48287.43755299304</v>
      </c>
      <c r="N395" s="72">
        <f t="shared" si="66"/>
        <v>0.004558454281754414</v>
      </c>
      <c r="O395" s="17">
        <v>26545.522447006966</v>
      </c>
      <c r="P395" s="72">
        <f t="shared" si="70"/>
        <v>0.004558454281754413</v>
      </c>
      <c r="Q395" s="17"/>
      <c r="R395" s="72">
        <f t="shared" si="67"/>
        <v>0</v>
      </c>
      <c r="S395" s="17"/>
      <c r="T395" s="72">
        <f t="shared" si="68"/>
        <v>0</v>
      </c>
      <c r="U395" s="17">
        <v>1883.39</v>
      </c>
      <c r="V395" s="72">
        <f t="shared" si="60"/>
        <v>0.003187643400498005</v>
      </c>
      <c r="W395" s="17">
        <v>4279.48</v>
      </c>
      <c r="X395" s="72">
        <f t="shared" si="71"/>
        <v>0.0036417648101127547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1427143.8099999998</v>
      </c>
      <c r="K400" s="97">
        <v>38655.96</v>
      </c>
      <c r="L400" s="72">
        <f t="shared" si="77"/>
        <v>0.08391937036961054</v>
      </c>
      <c r="M400" s="18">
        <v>837077.9315015452</v>
      </c>
      <c r="N400" s="72">
        <f t="shared" si="78"/>
        <v>0.07902224003557277</v>
      </c>
      <c r="O400" s="18">
        <v>460174.9884984548</v>
      </c>
      <c r="P400" s="72">
        <f aca="true" t="shared" si="82" ref="P400:P463">O400/$O$10</f>
        <v>0.07902224003557275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20130.399999999998</v>
      </c>
      <c r="V400" s="72">
        <f t="shared" si="72"/>
        <v>0.034070764265173456</v>
      </c>
      <c r="W400" s="18">
        <v>71104.53</v>
      </c>
      <c r="X400" s="72">
        <f aca="true" t="shared" si="83" ref="X400:X463">W400/$W$10</f>
        <v>0.06050874760335524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464667.97000000003</v>
      </c>
      <c r="K401" s="130">
        <v>7527.52</v>
      </c>
      <c r="L401" s="72">
        <f t="shared" si="77"/>
        <v>0.016341716486788865</v>
      </c>
      <c r="M401" s="17">
        <v>280503.94793156156</v>
      </c>
      <c r="N401" s="72">
        <f t="shared" si="78"/>
        <v>0.026480270797024048</v>
      </c>
      <c r="O401" s="17">
        <v>154204.16206843845</v>
      </c>
      <c r="P401" s="72">
        <f t="shared" si="82"/>
        <v>0.02648027079702404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6369.51</v>
      </c>
      <c r="V401" s="72">
        <f t="shared" si="72"/>
        <v>0.010780415376478608</v>
      </c>
      <c r="W401" s="17">
        <v>16062.83</v>
      </c>
      <c r="X401" s="72">
        <f t="shared" si="83"/>
        <v>0.013669195566943524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889682.5199999999</v>
      </c>
      <c r="K402" s="130">
        <v>28489.92</v>
      </c>
      <c r="L402" s="72">
        <f t="shared" si="77"/>
        <v>0.06184961253790036</v>
      </c>
      <c r="M402" s="17">
        <v>515564.67139981285</v>
      </c>
      <c r="N402" s="72">
        <f t="shared" si="78"/>
        <v>0.04867058810657703</v>
      </c>
      <c r="O402" s="17">
        <v>283426.3786001872</v>
      </c>
      <c r="P402" s="72">
        <f t="shared" si="82"/>
        <v>0.04867058810657702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12209.84</v>
      </c>
      <c r="V402" s="72">
        <f t="shared" si="72"/>
        <v>0.020665191966154944</v>
      </c>
      <c r="W402" s="17">
        <v>49991.71</v>
      </c>
      <c r="X402" s="72">
        <f t="shared" si="83"/>
        <v>0.042542096300336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72793.32</v>
      </c>
      <c r="K404" s="130">
        <v>2638.52</v>
      </c>
      <c r="L404" s="72">
        <f t="shared" si="77"/>
        <v>0.005728041344921322</v>
      </c>
      <c r="M404" s="17">
        <v>41009.31217017083</v>
      </c>
      <c r="N404" s="72">
        <f t="shared" si="78"/>
        <v>0.0038713811319716924</v>
      </c>
      <c r="O404" s="17">
        <v>22544.447829829172</v>
      </c>
      <c r="P404" s="72">
        <f t="shared" si="82"/>
        <v>0.0038713811319716915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1551.05</v>
      </c>
      <c r="V404" s="72">
        <f t="shared" si="72"/>
        <v>0.0026251569225399043</v>
      </c>
      <c r="W404" s="17">
        <v>5049.99</v>
      </c>
      <c r="X404" s="72">
        <f t="shared" si="83"/>
        <v>0.004297455736075717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234.59999999999997</v>
      </c>
      <c r="K405" s="130"/>
      <c r="L405" s="72">
        <f t="shared" si="77"/>
        <v>0</v>
      </c>
      <c r="M405" s="17">
        <v>151.38025877811282</v>
      </c>
      <c r="N405" s="72">
        <f t="shared" si="78"/>
        <v>1.4290673180635715E-05</v>
      </c>
      <c r="O405" s="17">
        <v>83.21974122188716</v>
      </c>
      <c r="P405" s="72">
        <f t="shared" si="82"/>
        <v>1.4290673180635712E-05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4</v>
      </c>
      <c r="K406" s="97">
        <v>0</v>
      </c>
      <c r="L406" s="72">
        <f t="shared" si="77"/>
        <v>0</v>
      </c>
      <c r="M406" s="18">
        <v>2.581078581041992</v>
      </c>
      <c r="N406" s="72">
        <f t="shared" si="78"/>
        <v>2.436602417840702E-07</v>
      </c>
      <c r="O406" s="18">
        <v>1.418921418958008</v>
      </c>
      <c r="P406" s="72">
        <f t="shared" si="82"/>
        <v>2.436602417840701E-07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4</v>
      </c>
      <c r="K407" s="130"/>
      <c r="L407" s="72">
        <f t="shared" si="77"/>
        <v>0</v>
      </c>
      <c r="M407" s="17">
        <v>2.581078581041992</v>
      </c>
      <c r="N407" s="72">
        <f t="shared" si="78"/>
        <v>2.436602417840702E-07</v>
      </c>
      <c r="O407" s="17">
        <v>1.418921418958008</v>
      </c>
      <c r="P407" s="72">
        <f t="shared" si="82"/>
        <v>2.436602417840701E-07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0</v>
      </c>
      <c r="K410" s="130"/>
      <c r="L410" s="72">
        <f t="shared" si="77"/>
        <v>0</v>
      </c>
      <c r="M410" s="17"/>
      <c r="N410" s="72">
        <f t="shared" si="78"/>
        <v>0</v>
      </c>
      <c r="O410" s="17"/>
      <c r="P410" s="72">
        <f t="shared" si="82"/>
        <v>0</v>
      </c>
      <c r="Q410" s="17"/>
      <c r="R410" s="72">
        <f t="shared" si="79"/>
        <v>0</v>
      </c>
      <c r="S410" s="17"/>
      <c r="T410" s="72">
        <f t="shared" si="80"/>
        <v>0</v>
      </c>
      <c r="U410" s="17"/>
      <c r="V410" s="72">
        <f t="shared" si="72"/>
        <v>0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189109.02</v>
      </c>
      <c r="K411" s="132">
        <v>0</v>
      </c>
      <c r="L411" s="72">
        <f t="shared" si="77"/>
        <v>0</v>
      </c>
      <c r="M411" s="21">
        <v>122026.31025096042</v>
      </c>
      <c r="N411" s="72">
        <f t="shared" si="78"/>
        <v>0.011519587384187142</v>
      </c>
      <c r="O411" s="21">
        <v>67082.70974903957</v>
      </c>
      <c r="P411" s="72">
        <f t="shared" si="82"/>
        <v>0.011519587384187137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189109.02</v>
      </c>
      <c r="K412" s="130"/>
      <c r="L412" s="72">
        <f t="shared" si="77"/>
        <v>0</v>
      </c>
      <c r="M412" s="17">
        <v>122026.31025096042</v>
      </c>
      <c r="N412" s="72">
        <f t="shared" si="78"/>
        <v>0.011519587384187142</v>
      </c>
      <c r="O412" s="17">
        <v>67082.70974903957</v>
      </c>
      <c r="P412" s="72">
        <f t="shared" si="82"/>
        <v>0.011519587384187137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835991.53</v>
      </c>
      <c r="K417" s="129">
        <v>4259.63</v>
      </c>
      <c r="L417" s="72">
        <f t="shared" si="77"/>
        <v>0.00924735713736004</v>
      </c>
      <c r="M417" s="15">
        <v>531203.4587858286</v>
      </c>
      <c r="N417" s="72">
        <f t="shared" si="78"/>
        <v>0.050146928557299734</v>
      </c>
      <c r="O417" s="15">
        <v>292023.6412141715</v>
      </c>
      <c r="P417" s="72">
        <f t="shared" si="82"/>
        <v>0.05014692855729972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8504.8</v>
      </c>
      <c r="X417" s="72">
        <f t="shared" si="83"/>
        <v>0.007237440379916943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835991.53</v>
      </c>
      <c r="K418" s="129">
        <v>4259.63</v>
      </c>
      <c r="L418" s="72">
        <f t="shared" si="77"/>
        <v>0.00924735713736004</v>
      </c>
      <c r="M418" s="15">
        <v>531203.4587858286</v>
      </c>
      <c r="N418" s="72">
        <f t="shared" si="78"/>
        <v>0.050146928557299734</v>
      </c>
      <c r="O418" s="15">
        <v>292023.6412141715</v>
      </c>
      <c r="P418" s="72">
        <f t="shared" si="82"/>
        <v>0.05014692855729972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8504.8</v>
      </c>
      <c r="X418" s="72">
        <f t="shared" si="83"/>
        <v>0.007237440379916943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818914.6100000001</v>
      </c>
      <c r="K419" s="132">
        <v>4259.63</v>
      </c>
      <c r="L419" s="72">
        <f t="shared" si="77"/>
        <v>0.00924735713736004</v>
      </c>
      <c r="M419" s="21">
        <v>520184.2406752867</v>
      </c>
      <c r="N419" s="72">
        <f t="shared" si="78"/>
        <v>0.04910668694326793</v>
      </c>
      <c r="O419" s="21">
        <v>285965.93932471337</v>
      </c>
      <c r="P419" s="72">
        <f t="shared" si="82"/>
        <v>0.04910668694326791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8504.8</v>
      </c>
      <c r="X419" s="72">
        <f t="shared" si="83"/>
        <v>0.007237440379916943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818914.6100000001</v>
      </c>
      <c r="K424" s="130">
        <v>4259.63</v>
      </c>
      <c r="L424" s="72">
        <f t="shared" si="77"/>
        <v>0.00924735713736004</v>
      </c>
      <c r="M424" s="17">
        <v>520184.2406752867</v>
      </c>
      <c r="N424" s="72">
        <f t="shared" si="78"/>
        <v>0.04910668694326793</v>
      </c>
      <c r="O424" s="17">
        <v>285965.93932471337</v>
      </c>
      <c r="P424" s="72">
        <f t="shared" si="82"/>
        <v>0.04910668694326791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8504.8</v>
      </c>
      <c r="X424" s="72">
        <f t="shared" si="83"/>
        <v>0.007237440379916943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17076.92</v>
      </c>
      <c r="K429" s="132">
        <v>0</v>
      </c>
      <c r="L429" s="72">
        <f t="shared" si="77"/>
        <v>0</v>
      </c>
      <c r="M429" s="21">
        <v>11019.218110541902</v>
      </c>
      <c r="N429" s="72">
        <f t="shared" si="78"/>
        <v>0.0010402416140318058</v>
      </c>
      <c r="O429" s="21">
        <v>6057.701889458096</v>
      </c>
      <c r="P429" s="72">
        <f t="shared" si="82"/>
        <v>0.0010402416140318058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17076.92</v>
      </c>
      <c r="K434" s="130"/>
      <c r="L434" s="72">
        <f t="shared" si="77"/>
        <v>0</v>
      </c>
      <c r="M434" s="17">
        <v>11019.218110541902</v>
      </c>
      <c r="N434" s="72">
        <f t="shared" si="78"/>
        <v>0.0010402416140318058</v>
      </c>
      <c r="O434" s="17">
        <v>6057.701889458096</v>
      </c>
      <c r="P434" s="72">
        <f t="shared" si="82"/>
        <v>0.0010402416140318058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67381.94</v>
      </c>
      <c r="K486" s="129">
        <v>0</v>
      </c>
      <c r="L486" s="72">
        <f t="shared" si="89"/>
        <v>0</v>
      </c>
      <c r="M486" s="15">
        <v>43479.52052076416</v>
      </c>
      <c r="N486" s="72">
        <f t="shared" si="90"/>
        <v>0.004104574948069928</v>
      </c>
      <c r="O486" s="15">
        <v>23902.41947923584</v>
      </c>
      <c r="P486" s="72">
        <f t="shared" si="94"/>
        <v>0.004104574948069927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67381.94</v>
      </c>
      <c r="K487" s="97">
        <v>0</v>
      </c>
      <c r="L487" s="72">
        <f t="shared" si="89"/>
        <v>0</v>
      </c>
      <c r="M487" s="18">
        <v>43479.52052076416</v>
      </c>
      <c r="N487" s="72">
        <f t="shared" si="90"/>
        <v>0.004104574948069928</v>
      </c>
      <c r="O487" s="18">
        <v>23902.41947923584</v>
      </c>
      <c r="P487" s="72">
        <f t="shared" si="94"/>
        <v>0.004104574948069927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67381.94</v>
      </c>
      <c r="K488" s="130"/>
      <c r="L488" s="72">
        <f t="shared" si="89"/>
        <v>0</v>
      </c>
      <c r="M488" s="17">
        <v>43479.52052076416</v>
      </c>
      <c r="N488" s="72">
        <f t="shared" si="90"/>
        <v>0.004104574948069928</v>
      </c>
      <c r="O488" s="17">
        <v>23902.41947923584</v>
      </c>
      <c r="P488" s="72">
        <f t="shared" si="94"/>
        <v>0.004104574948069927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89.72</v>
      </c>
      <c r="K494" s="136">
        <v>7.55</v>
      </c>
      <c r="L494" s="72">
        <f t="shared" si="89"/>
        <v>1.6390518985702582E-05</v>
      </c>
      <c r="M494" s="25">
        <v>29.108113697701064</v>
      </c>
      <c r="N494" s="72">
        <f t="shared" si="90"/>
        <v>2.7478783767198517E-06</v>
      </c>
      <c r="O494" s="25">
        <v>16.001886302298935</v>
      </c>
      <c r="P494" s="72">
        <f t="shared" si="94"/>
        <v>2.747878376719851E-06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0.33</v>
      </c>
      <c r="V494" s="72">
        <f t="shared" si="84"/>
        <v>5.58526020720266E-07</v>
      </c>
      <c r="W494" s="25">
        <v>36.73</v>
      </c>
      <c r="X494" s="72">
        <f t="shared" si="95"/>
        <v>3.12566062875493E-05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6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6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6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6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6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6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6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6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6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6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6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6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6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6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6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6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6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6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295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15" zoomScaleNormal="115" zoomScalePageLayoutView="0" workbookViewId="0" topLeftCell="A1">
      <selection activeCell="E1" sqref="E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13" t="s">
        <v>277</v>
      </c>
    </row>
    <row r="4" spans="18:33" ht="18.75" customHeight="1" hidden="1">
      <c r="R4" s="2" t="s">
        <v>259</v>
      </c>
      <c r="AG4" s="313"/>
    </row>
    <row r="5" spans="1:35" ht="15" customHeight="1">
      <c r="A5" s="219" t="s">
        <v>0</v>
      </c>
      <c r="B5" s="105"/>
      <c r="C5" s="106"/>
      <c r="AF5" s="2" t="s">
        <v>278</v>
      </c>
      <c r="AG5" s="313"/>
      <c r="AH5" s="220"/>
      <c r="AI5" s="220"/>
    </row>
    <row r="6" spans="1:35" ht="15">
      <c r="A6" s="107"/>
      <c r="B6" s="108"/>
      <c r="C6" s="109"/>
      <c r="D6" s="320" t="s">
        <v>1</v>
      </c>
      <c r="E6" s="311"/>
      <c r="F6" s="311"/>
      <c r="G6" s="311"/>
      <c r="H6" s="311"/>
      <c r="I6" s="311" t="s">
        <v>2</v>
      </c>
      <c r="J6" s="311"/>
      <c r="K6" s="311"/>
      <c r="L6" s="311"/>
      <c r="M6" s="311"/>
      <c r="N6" s="314" t="s">
        <v>279</v>
      </c>
      <c r="O6" s="314" t="s">
        <v>280</v>
      </c>
      <c r="P6" s="316" t="s">
        <v>281</v>
      </c>
      <c r="Q6" s="317"/>
      <c r="R6" s="221">
        <v>0.1</v>
      </c>
      <c r="AF6" s="2" t="s">
        <v>282</v>
      </c>
      <c r="AG6" s="313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12" t="s">
        <v>4</v>
      </c>
      <c r="F7" s="312"/>
      <c r="G7" s="225" t="s">
        <v>3</v>
      </c>
      <c r="H7" s="226" t="s">
        <v>5</v>
      </c>
      <c r="I7" s="225" t="s">
        <v>3</v>
      </c>
      <c r="J7" s="312" t="s">
        <v>4</v>
      </c>
      <c r="K7" s="312"/>
      <c r="L7" s="225" t="s">
        <v>3</v>
      </c>
      <c r="M7" s="226" t="s">
        <v>5</v>
      </c>
      <c r="N7" s="314"/>
      <c r="O7" s="314"/>
      <c r="P7" s="316" t="s">
        <v>283</v>
      </c>
      <c r="Q7" s="316" t="s">
        <v>33</v>
      </c>
      <c r="R7" s="318" t="s">
        <v>253</v>
      </c>
      <c r="S7" s="318"/>
      <c r="T7" s="318"/>
      <c r="U7" s="2" t="s">
        <v>284</v>
      </c>
      <c r="AF7" s="2" t="s">
        <v>285</v>
      </c>
      <c r="AG7" s="313"/>
      <c r="AH7" s="220"/>
      <c r="AI7" s="220"/>
    </row>
    <row r="8" spans="1:33" ht="12.75">
      <c r="A8" s="321" t="s">
        <v>6</v>
      </c>
      <c r="B8" s="322"/>
      <c r="C8" s="323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15"/>
      <c r="O8" s="315"/>
      <c r="P8" s="316"/>
      <c r="Q8" s="316"/>
      <c r="R8" s="319" t="s">
        <v>254</v>
      </c>
      <c r="S8" s="319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13"/>
    </row>
    <row r="9" spans="1:33" ht="15">
      <c r="A9" s="228"/>
      <c r="B9" s="229"/>
      <c r="C9" s="111"/>
      <c r="D9" s="324" t="s">
        <v>12</v>
      </c>
      <c r="E9" s="324"/>
      <c r="F9" s="324"/>
      <c r="G9" s="324"/>
      <c r="H9" s="325"/>
      <c r="I9" s="326"/>
      <c r="J9" s="326"/>
      <c r="K9" s="326"/>
      <c r="L9" s="326"/>
      <c r="M9" s="326"/>
      <c r="N9" s="112">
        <v>10606327760.610174</v>
      </c>
      <c r="O9" s="112">
        <v>16876933.679999996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0.0074841061740000825</v>
      </c>
      <c r="E11" s="246">
        <v>0.0005</v>
      </c>
      <c r="F11" s="246">
        <v>0.001047054618</v>
      </c>
      <c r="G11" s="246">
        <v>0.005933308628325973</v>
      </c>
      <c r="H11" s="288"/>
      <c r="I11" s="247">
        <v>0.0074841061740000825</v>
      </c>
      <c r="J11" s="248">
        <v>0.0005</v>
      </c>
      <c r="K11" s="248">
        <v>0.001047054618</v>
      </c>
      <c r="L11" s="248">
        <v>0.005933308628325973</v>
      </c>
      <c r="M11" s="249"/>
      <c r="N11" s="113">
        <v>0</v>
      </c>
      <c r="O11" s="113">
        <v>460632.14999999997</v>
      </c>
      <c r="P11" s="113" t="s">
        <v>299</v>
      </c>
      <c r="Q11" s="113" t="e">
        <v>#REF!</v>
      </c>
      <c r="R11" s="296">
        <v>0.06680824514983617</v>
      </c>
      <c r="S11" s="296">
        <v>0.13990376320922415</v>
      </c>
      <c r="T11" s="296">
        <v>0.7927878747816797</v>
      </c>
      <c r="U11" s="296">
        <v>0.06680824514983617</v>
      </c>
      <c r="V11" s="296">
        <v>0.13990376320922415</v>
      </c>
      <c r="W11" s="296">
        <v>0.7927878747816797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0.006991824753999953</v>
      </c>
      <c r="E12" s="254">
        <v>0.0005</v>
      </c>
      <c r="F12" s="254">
        <v>0.000973249326243443</v>
      </c>
      <c r="G12" s="254">
        <v>0.005515080114881998</v>
      </c>
      <c r="H12" s="255"/>
      <c r="I12" s="247">
        <v>0.006991824753999953</v>
      </c>
      <c r="J12" s="248">
        <v>0.0005</v>
      </c>
      <c r="K12" s="248">
        <v>0.000973249326243443</v>
      </c>
      <c r="L12" s="248">
        <v>0.005515080114881998</v>
      </c>
      <c r="M12" s="249"/>
      <c r="N12" s="113">
        <v>10598121734.123192</v>
      </c>
      <c r="O12" s="113">
        <v>10592941.064752467</v>
      </c>
      <c r="P12" s="113" t="e">
        <v>#REF!</v>
      </c>
      <c r="Q12" s="113" t="e">
        <v>#REF!</v>
      </c>
      <c r="R12" s="296">
        <v>0.07151208984663911</v>
      </c>
      <c r="S12" s="296">
        <v>0.13919818652300414</v>
      </c>
      <c r="T12" s="296">
        <v>0.7887898093737084</v>
      </c>
      <c r="U12" s="296">
        <v>0.07151208984663911</v>
      </c>
      <c r="V12" s="296">
        <v>0.13919818652300414</v>
      </c>
      <c r="W12" s="296">
        <v>0.7887898093737084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0.006991824753999953</v>
      </c>
      <c r="E13" s="257">
        <v>0.0009704797865233663</v>
      </c>
      <c r="F13" s="258"/>
      <c r="G13" s="259">
        <v>0.006021344967476638</v>
      </c>
      <c r="H13" s="289">
        <v>0.04604432467335291</v>
      </c>
      <c r="I13" s="260">
        <v>0.006991824753999953</v>
      </c>
      <c r="J13" s="261">
        <v>0.0009704797865233663</v>
      </c>
      <c r="K13" s="262"/>
      <c r="L13" s="261">
        <v>0.006021344967476634</v>
      </c>
      <c r="M13" s="290">
        <v>0.04604432467335291</v>
      </c>
      <c r="N13" s="114">
        <v>5826208.484981855</v>
      </c>
      <c r="O13" s="114">
        <v>5823360.465247529</v>
      </c>
      <c r="P13" s="114" t="e">
        <v>#REF!</v>
      </c>
      <c r="Q13" s="114" t="e">
        <v>#REF!</v>
      </c>
      <c r="R13" s="327" t="s">
        <v>257</v>
      </c>
      <c r="S13" s="327"/>
      <c r="T13" s="327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311" t="s">
        <v>1</v>
      </c>
      <c r="E15" s="311"/>
      <c r="F15" s="311"/>
      <c r="G15" s="311"/>
      <c r="H15" s="311"/>
      <c r="I15" s="311" t="s">
        <v>2</v>
      </c>
      <c r="J15" s="311"/>
      <c r="K15" s="311"/>
      <c r="L15" s="311"/>
      <c r="M15" s="311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312" t="s">
        <v>4</v>
      </c>
      <c r="F16" s="312"/>
      <c r="G16" s="225" t="s">
        <v>3</v>
      </c>
      <c r="H16" s="226" t="s">
        <v>5</v>
      </c>
      <c r="I16" s="225" t="s">
        <v>3</v>
      </c>
      <c r="J16" s="312" t="s">
        <v>4</v>
      </c>
      <c r="K16" s="312"/>
      <c r="L16" s="225" t="s">
        <v>3</v>
      </c>
      <c r="M16" s="226" t="s">
        <v>5</v>
      </c>
      <c r="N16" s="305" t="s">
        <v>279</v>
      </c>
      <c r="O16" s="307" t="s">
        <v>280</v>
      </c>
      <c r="P16" s="307" t="s">
        <v>281</v>
      </c>
      <c r="Q16" s="309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06"/>
      <c r="O17" s="308"/>
      <c r="P17" s="308" t="s">
        <v>283</v>
      </c>
      <c r="Q17" s="310" t="s">
        <v>33</v>
      </c>
      <c r="S17" s="269">
        <v>9</v>
      </c>
      <c r="T17" s="270" t="s">
        <v>273</v>
      </c>
      <c r="U17" s="297">
        <v>0.0002</v>
      </c>
      <c r="V17" s="298">
        <v>0</v>
      </c>
    </row>
    <row r="18" spans="1:22" ht="15">
      <c r="A18" s="271"/>
      <c r="B18" s="272"/>
      <c r="C18" s="118"/>
      <c r="D18" s="304" t="s">
        <v>12</v>
      </c>
      <c r="E18" s="304"/>
      <c r="F18" s="304"/>
      <c r="G18" s="304"/>
      <c r="H18" s="304"/>
      <c r="I18" s="304" t="s">
        <v>12</v>
      </c>
      <c r="J18" s="304"/>
      <c r="K18" s="304"/>
      <c r="L18" s="304"/>
      <c r="M18" s="304"/>
      <c r="N18" s="306"/>
      <c r="O18" s="308"/>
      <c r="P18" s="308"/>
      <c r="Q18" s="310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2379818.0019999994</v>
      </c>
      <c r="O19" s="119">
        <v>2378902.87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-0.0108444764527662</v>
      </c>
      <c r="E20" s="246">
        <v>0.0009715170987315334</v>
      </c>
      <c r="F20" s="246"/>
      <c r="G20" s="246">
        <v>-0.011815993551497733</v>
      </c>
      <c r="H20" s="291">
        <v>0.030255645745351254</v>
      </c>
      <c r="I20" s="282">
        <v>-0.0108444764527662</v>
      </c>
      <c r="J20" s="246">
        <v>0.0009715170987315334</v>
      </c>
      <c r="K20" s="246"/>
      <c r="L20" s="246">
        <v>-0.011815993551497733</v>
      </c>
      <c r="M20" s="291">
        <v>0.030255645745351254</v>
      </c>
      <c r="N20" s="113">
        <v>111940.922</v>
      </c>
      <c r="O20" s="121">
        <v>111737.91</v>
      </c>
      <c r="P20" s="121" t="e">
        <v>#REF!</v>
      </c>
      <c r="Q20" s="122" t="e">
        <v>#REF!</v>
      </c>
      <c r="R20" s="296"/>
      <c r="S20" s="283">
        <v>1</v>
      </c>
      <c r="T20" s="299">
        <v>-0.010844714132806965</v>
      </c>
      <c r="U20" s="296">
        <v>2.3768004076517302E-07</v>
      </c>
      <c r="V20" s="300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0.0101384269764717</v>
      </c>
      <c r="E21" s="246">
        <v>0.0008964437474738009</v>
      </c>
      <c r="F21" s="246"/>
      <c r="G21" s="246">
        <v>0.0092419832289979</v>
      </c>
      <c r="H21" s="291">
        <v>0.034043161354866375</v>
      </c>
      <c r="I21" s="282">
        <v>0.0101384269764717</v>
      </c>
      <c r="J21" s="246">
        <v>0.0008964437474738009</v>
      </c>
      <c r="K21" s="246"/>
      <c r="L21" s="246">
        <v>0.0092419832289979</v>
      </c>
      <c r="M21" s="291">
        <v>0.034043161354866375</v>
      </c>
      <c r="N21" s="113">
        <v>57160.135</v>
      </c>
      <c r="O21" s="121">
        <v>57226.020000000004</v>
      </c>
      <c r="P21" s="121" t="e">
        <v>#REF!</v>
      </c>
      <c r="Q21" s="122" t="e">
        <v>#REF!</v>
      </c>
      <c r="S21" s="283">
        <v>1</v>
      </c>
      <c r="T21" s="299">
        <v>0.010139444173096868</v>
      </c>
      <c r="U21" s="296">
        <v>-1.0171966251682624E-06</v>
      </c>
      <c r="V21" s="300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0.0108953019933133</v>
      </c>
      <c r="E22" s="246">
        <v>0.0009520468798944871</v>
      </c>
      <c r="F22" s="246"/>
      <c r="G22" s="246">
        <v>0.009943255113418812</v>
      </c>
      <c r="H22" s="291">
        <v>0.03739900145207169</v>
      </c>
      <c r="I22" s="282">
        <v>0.0108953019933133</v>
      </c>
      <c r="J22" s="246">
        <v>0.0009520468798944871</v>
      </c>
      <c r="K22" s="246"/>
      <c r="L22" s="246">
        <v>0.009943255113418812</v>
      </c>
      <c r="M22" s="291">
        <v>0.03739900145207169</v>
      </c>
      <c r="N22" s="113">
        <v>590851.404</v>
      </c>
      <c r="O22" s="121">
        <v>590840.8700000001</v>
      </c>
      <c r="P22" s="121" t="e">
        <v>#REF!</v>
      </c>
      <c r="Q22" s="122" t="e">
        <v>#REF!</v>
      </c>
      <c r="S22" s="283">
        <v>1</v>
      </c>
      <c r="T22" s="299">
        <v>0.010893100228465569</v>
      </c>
      <c r="U22" s="296">
        <v>2.201764847730575E-06</v>
      </c>
      <c r="V22" s="300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0.0124316145553958</v>
      </c>
      <c r="E23" s="246">
        <v>0.0009142312118640754</v>
      </c>
      <c r="F23" s="246"/>
      <c r="G23" s="246">
        <v>0.011517383343531725</v>
      </c>
      <c r="H23" s="291">
        <v>0.03094238836133882</v>
      </c>
      <c r="I23" s="282">
        <v>0.0124316145553958</v>
      </c>
      <c r="J23" s="246">
        <v>0.0009142312118640754</v>
      </c>
      <c r="K23" s="246"/>
      <c r="L23" s="246">
        <v>0.011517383343531725</v>
      </c>
      <c r="M23" s="291">
        <v>0.03094238836133882</v>
      </c>
      <c r="N23" s="113">
        <v>1175100.991</v>
      </c>
      <c r="O23" s="121">
        <v>1175111.58</v>
      </c>
      <c r="P23" s="121" t="e">
        <v>#REF!</v>
      </c>
      <c r="Q23" s="122" t="e">
        <v>#REF!</v>
      </c>
      <c r="S23" s="283">
        <v>1</v>
      </c>
      <c r="T23" s="299">
        <v>0.012432868152066234</v>
      </c>
      <c r="U23" s="296">
        <v>-1.2535966704349533E-06</v>
      </c>
      <c r="V23" s="300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0.000426361244840523</v>
      </c>
      <c r="E24" s="246">
        <v>0.0010632463531145915</v>
      </c>
      <c r="F24" s="246"/>
      <c r="G24" s="246">
        <v>-0.0006368851082740685</v>
      </c>
      <c r="H24" s="291">
        <v>0.03905291064834322</v>
      </c>
      <c r="I24" s="282">
        <v>0.000426361244840523</v>
      </c>
      <c r="J24" s="246">
        <v>0.0010632463531145915</v>
      </c>
      <c r="K24" s="246"/>
      <c r="L24" s="246">
        <v>-0.0006368851082740685</v>
      </c>
      <c r="M24" s="291">
        <v>0.03905291064834322</v>
      </c>
      <c r="N24" s="113">
        <v>101081.001</v>
      </c>
      <c r="O24" s="121">
        <v>101080.98999999999</v>
      </c>
      <c r="P24" s="121" t="e">
        <v>#REF!</v>
      </c>
      <c r="Q24" s="122" t="e">
        <v>#REF!</v>
      </c>
      <c r="S24" s="283">
        <v>1</v>
      </c>
      <c r="T24" s="299">
        <v>0.0004280500175732893</v>
      </c>
      <c r="U24" s="296">
        <v>-1.6887727327662984E-06</v>
      </c>
      <c r="V24" s="300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-0.00114079040324067</v>
      </c>
      <c r="E25" s="246">
        <v>0.0008680400915931817</v>
      </c>
      <c r="F25" s="246"/>
      <c r="G25" s="246">
        <v>-0.0020088304948338515</v>
      </c>
      <c r="H25" s="291">
        <v>0.02620018566408063</v>
      </c>
      <c r="I25" s="282">
        <v>-0.00114079040324067</v>
      </c>
      <c r="J25" s="246">
        <v>0.0008680400915931817</v>
      </c>
      <c r="K25" s="246"/>
      <c r="L25" s="246">
        <v>-0.0020088304948338515</v>
      </c>
      <c r="M25" s="291">
        <v>0.02620018566408063</v>
      </c>
      <c r="N25" s="113">
        <v>101549.165</v>
      </c>
      <c r="O25" s="121">
        <v>100831.79000000001</v>
      </c>
      <c r="P25" s="121" t="e">
        <v>#REF!</v>
      </c>
      <c r="Q25" s="122" t="e">
        <v>#REF!</v>
      </c>
      <c r="S25" s="283">
        <v>1</v>
      </c>
      <c r="T25" s="299">
        <v>-0.0011426609378777375</v>
      </c>
      <c r="U25" s="296">
        <v>1.8705346370674267E-06</v>
      </c>
      <c r="V25" s="300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0.00545830561833616</v>
      </c>
      <c r="E26" s="246">
        <v>0.0008955316614772526</v>
      </c>
      <c r="F26" s="246"/>
      <c r="G26" s="246">
        <v>0.004562773956858907</v>
      </c>
      <c r="H26" s="291">
        <v>0.044283575894036406</v>
      </c>
      <c r="I26" s="282">
        <v>0.00545830561833616</v>
      </c>
      <c r="J26" s="246">
        <v>0.0008955316614772526</v>
      </c>
      <c r="K26" s="246"/>
      <c r="L26" s="246">
        <v>0.004562773956858907</v>
      </c>
      <c r="M26" s="291">
        <v>0.044283575894036406</v>
      </c>
      <c r="N26" s="113">
        <v>36269.434</v>
      </c>
      <c r="O26" s="121">
        <v>36208.76</v>
      </c>
      <c r="P26" s="121" t="e">
        <v>#REF!</v>
      </c>
      <c r="Q26" s="122" t="e">
        <v>#REF!</v>
      </c>
      <c r="S26" s="283">
        <v>1</v>
      </c>
      <c r="T26" s="299">
        <v>0.005455587479376467</v>
      </c>
      <c r="U26" s="296">
        <v>2.7181389596932226E-06</v>
      </c>
      <c r="V26" s="300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0.0189257727589682</v>
      </c>
      <c r="E27" s="246">
        <v>0.0008991068034762638</v>
      </c>
      <c r="F27" s="246"/>
      <c r="G27" s="246">
        <v>0.018026665955491936</v>
      </c>
      <c r="H27" s="291">
        <v>0.02997262876919945</v>
      </c>
      <c r="I27" s="282">
        <v>0.0189257727589682</v>
      </c>
      <c r="J27" s="246">
        <v>0.0008991068034762638</v>
      </c>
      <c r="K27" s="246"/>
      <c r="L27" s="246">
        <v>0.018026665955491936</v>
      </c>
      <c r="M27" s="291">
        <v>0.02997262876919945</v>
      </c>
      <c r="N27" s="113">
        <v>103944.792</v>
      </c>
      <c r="O27" s="121">
        <v>103944.79000000001</v>
      </c>
      <c r="P27" s="121" t="e">
        <v>#REF!</v>
      </c>
      <c r="Q27" s="122" t="e">
        <v>#REF!</v>
      </c>
      <c r="S27" s="283">
        <v>1</v>
      </c>
      <c r="T27" s="299">
        <v>0.018925258440786408</v>
      </c>
      <c r="U27" s="296">
        <v>5.143181817934828E-07</v>
      </c>
      <c r="V27" s="300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0.0152276486538492</v>
      </c>
      <c r="E28" s="246">
        <v>0.000883121753239076</v>
      </c>
      <c r="F28" s="246"/>
      <c r="G28" s="246">
        <v>0.014344526900610124</v>
      </c>
      <c r="H28" s="291">
        <v>0.040112728145586446</v>
      </c>
      <c r="I28" s="282">
        <v>0.0152276486538492</v>
      </c>
      <c r="J28" s="246">
        <v>0.000883121753239076</v>
      </c>
      <c r="K28" s="246"/>
      <c r="L28" s="246">
        <v>0.014344526900610124</v>
      </c>
      <c r="M28" s="291">
        <v>0.040112728145586446</v>
      </c>
      <c r="N28" s="113">
        <v>101920.158</v>
      </c>
      <c r="O28" s="121">
        <v>101920.16</v>
      </c>
      <c r="P28" s="121" t="e">
        <v>#REF!</v>
      </c>
      <c r="Q28" s="122" t="e">
        <v>#REF!</v>
      </c>
      <c r="S28" s="283">
        <v>1</v>
      </c>
      <c r="T28" s="299">
        <v>0.015227127949783315</v>
      </c>
      <c r="U28" s="296">
        <v>5.207040658858353E-07</v>
      </c>
      <c r="V28" s="300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92"/>
      <c r="B29" s="292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O29" s="293"/>
      <c r="P29" s="293"/>
      <c r="Q29" s="293"/>
    </row>
    <row r="30" spans="1:17" ht="24" customHeight="1">
      <c r="A30" s="292"/>
      <c r="C30" s="292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P30" s="264"/>
      <c r="Q30" s="264"/>
    </row>
    <row r="31" spans="2:17" ht="12.75">
      <c r="B31" s="285" t="s">
        <v>27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12.75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30" customHeight="1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4:17" ht="12.75"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5.75">
      <c r="B67" s="286"/>
      <c r="C67" s="286"/>
      <c r="D67" s="286"/>
      <c r="E67" s="286"/>
      <c r="F67" s="286"/>
      <c r="G67" s="286"/>
      <c r="H67" s="286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2:17" ht="12.75"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  <row r="234" spans="4:17" ht="12.75"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</row>
  </sheetData>
  <sheetProtection formatCells="0" formatColumns="0" formatRows="0"/>
  <mergeCells count="27">
    <mergeCell ref="R13:T13"/>
    <mergeCell ref="R7:T7"/>
    <mergeCell ref="R8:S8"/>
    <mergeCell ref="D6:H6"/>
    <mergeCell ref="I6:M6"/>
    <mergeCell ref="A8:C8"/>
    <mergeCell ref="D9:H9"/>
    <mergeCell ref="I9:M9"/>
    <mergeCell ref="E7:F7"/>
    <mergeCell ref="J7:K7"/>
    <mergeCell ref="D15:H15"/>
    <mergeCell ref="I15:M15"/>
    <mergeCell ref="E16:F16"/>
    <mergeCell ref="J16:K16"/>
    <mergeCell ref="AG3:AG8"/>
    <mergeCell ref="N6:N8"/>
    <mergeCell ref="O6:O8"/>
    <mergeCell ref="P6:Q6"/>
    <mergeCell ref="P7:P8"/>
    <mergeCell ref="Q7:Q8"/>
    <mergeCell ref="D18:H18"/>
    <mergeCell ref="I18:M18"/>
    <mergeCell ref="N16:N18"/>
    <mergeCell ref="O16:O18"/>
    <mergeCell ref="P16:Q16"/>
    <mergeCell ref="P17:P18"/>
    <mergeCell ref="Q17:Q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F14" sqref="F14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0.0074841061740000825</v>
      </c>
      <c r="D7" s="33">
        <f>'תשואות ודמי ניהול'!D12</f>
        <v>0.006991824753999953</v>
      </c>
      <c r="E7" s="33">
        <f>'תשואות ודמי ניהול'!D13</f>
        <v>0.006991824753999953</v>
      </c>
      <c r="F7" s="33">
        <f>+'תשואות ודמי ניהול'!D20</f>
        <v>-0.0108444764527662</v>
      </c>
      <c r="G7" s="33">
        <f>+'תשואות ודמי ניהול'!D21</f>
        <v>0.0101384269764717</v>
      </c>
      <c r="H7" s="33">
        <f>+'תשואות ודמי ניהול'!D22</f>
        <v>0.0108953019933133</v>
      </c>
      <c r="I7" s="33">
        <f>+'תשואות ודמי ניהול'!D23</f>
        <v>0.0124316145553958</v>
      </c>
      <c r="J7" s="33">
        <f>+'תשואות ודמי ניהול'!D24</f>
        <v>0.000426361244840523</v>
      </c>
      <c r="K7" s="33">
        <f>+'תשואות ודמי ניהול'!D25</f>
        <v>-0.00114079040324067</v>
      </c>
      <c r="M7" s="33">
        <f>+'תשואות ודמי ניהול'!D26</f>
        <v>0.00545830561833616</v>
      </c>
      <c r="N7" s="33">
        <f>+'תשואות ודמי ניהול'!D27</f>
        <v>0.0189257727589682</v>
      </c>
      <c r="O7" s="33">
        <f>+'תשואות ודמי ניהול'!D28</f>
        <v>0.0152276486538492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2015-02-24T14:10:06Z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