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<sst xmlns="http://schemas.openxmlformats.org/spreadsheetml/2006/main" count="1142" uniqueCount="311">
  <si>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</si>
  <si>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</si>
  <si>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</si>
  <si>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</si>
  <si>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</si>
  <si>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</si>
  <si>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</si>
  <si>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</si>
  <si>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</si>
  <si>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</si>
  <si>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</si>
  <si>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</si>
  <si>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</si>
  <si>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</si>
  <si>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</si>
  <si>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</si>
  <si>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</si>
  <si>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</si>
  <si>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</si>
  <si>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</si>
  <si>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</si>
  <si>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</si>
  <si>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</si>
  <si>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</si>
  <si>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</si>
  <si>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</si>
  <si>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</si>
  <si>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</si>
  <si>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</si>
  <si>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</si>
  <si>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</si>
  <si>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</si>
  <si>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</si>
  <si>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</si>
  <si>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</si>
  <si>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</si>
  <si>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</si>
  <si>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</si>
  <si>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</si>
  <si>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</si>
  <si>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</si>
  <si>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</si>
  <si>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</si>
  <si>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</si>
  <si>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</si>
  <si>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</si>
  <si>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</si>
  <si>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</si>
  <si>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</si>
  <si>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</si>
  <si>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</si>
  <si>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</si>
  <si>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</si>
  <si>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</si>
  <si>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</si>
  <si>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</si>
  <si>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</si>
  <si>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</si>
  <si>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</si>
  <si>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</si>
  <si>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</si>
  <si>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</si>
  <si>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</si>
  <si>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</si>
  <si>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</si>
  <si>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</si>
  <si>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</si>
  <si>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</si>
  <si>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</si>
  <si>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</si>
  <si>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</si>
  <si>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</si>
  <si>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</si>
  <si>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</si>
  <si>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</si>
  <si>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</si>
  <si>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</si>
  <si>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</si>
  <si>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</si>
  <si>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</si>
  <si>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</si>
  <si>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</si>
  <si>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</si>
  <si>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</si>
  <si>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</si>
  <si>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</si>
  <si>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</si>
  <si>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</si>
  <si>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</si>
  <si>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</si>
  <si>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</si>
  <si>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</si>
  <si>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</si>
  <si>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</si>
  <si>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</si>
  <si>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</si>
  <si>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</si>
  <si>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</si>
  <si>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</si>
  <si>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</si>
  <si>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</si>
  <si>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</si>
  <si>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</si>
  <si>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</si>
  <si>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</si>
  <si>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</si>
  <si>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</si>
  <si>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</si>
  <si>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</si>
  <si>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</si>
  <si>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</si>
  <si>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</si>
  <si>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</si>
  <si>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</si>
  <si>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</si>
  <si>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</si>
  <si>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</si>
  <si>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</si>
  <si>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</si>
  <si>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</si>
  <si>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</si>
  <si>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</si>
  <si>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</si>
  <si>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</si>
  <si>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</si>
  <si>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</si>
  <si>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</si>
  <si>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</si>
  <si>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</si>
  <si>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</si>
  <si>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</si>
  <si>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</si>
  <si>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</si>
  <si>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</si>
  <si>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</si>
  <si>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</si>
  <si>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</si>
  <si>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</si>
  <si>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</si>
  <si>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</si>
  <si>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</si>
  <si>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</si>
  <si>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</si>
  <si>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</si>
  <si>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</si>
  <si>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</si>
  <si>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</si>
  <si>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</si>
  <si>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</si>
  <si>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</si>
  <si>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</si>
  <si>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</si>
  <si>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</si>
  <si>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</si>
  <si>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</si>
  <si>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</si>
  <si>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</si>
  <si>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</si>
  <si>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</si>
  <si>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</si>
  <si>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</si>
  <si>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</si>
  <si>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</si>
  <si>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</si>
  <si>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</si>
  <si>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</si>
  <si>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</si>
  <si>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</si>
  <si>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</si>
  <si>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</si>
  <si>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</si>
  <si>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</si>
  <si>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</si>
  <si>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</si>
  <si>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</si>
  <si>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</si>
  <si>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</si>
  <si>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</si>
  <si>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</si>
  <si>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</si>
  <si>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</si>
  <si>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</si>
  <si>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</si>
  <si>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</si>
  <si>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</si>
  <si>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</si>
  <si>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</si>
  <si>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</si>
  <si>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</si>
  <si>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</si>
  <si>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</si>
  <si>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</si>
  <si>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</si>
  <si>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</si>
  <si>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</si>
  <si>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</si>
  <si>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</si>
  <si>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</si>
  <si>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</si>
  <si>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</si>
  <si>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</si>
  <si>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</si>
  <si>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</si>
  <si>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</si>
  <si>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</si>
  <si>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</si>
  <si>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</si>
  <si>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</si>
  <si>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</si>
  <si>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</si>
  <si>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</si>
  <si>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</si>
  <si>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</si>
  <si>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</si>
  <si>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</si>
  <si>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</si>
  <si>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</si>
  <si>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</si>
  <si>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</si>
  <si>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</si>
  <si>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</si>
  <si>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</si>
  <si>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</si>
  <si>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</si>
  <si>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</si>
  <si>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</si>
  <si>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</si>
  <si>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</si>
  <si>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</si>
  <si>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</si>
  <si>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</si>
  <si>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</si>
  <si>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</si>
  <si>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</si>
  <si>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</si>
  <si>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</si>
  <si>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</si>
  <si>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</si>
  <si>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</si>
  <si>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</si>
  <si>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</si>
  <si>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</si>
  <si>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</si>
  <si>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</si>
  <si>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</si>
  <si>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</si>
  <si>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</si>
  <si>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</si>
  <si>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</si>
  <si>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</si>
  <si>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</si>
  <si>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</si>
  <si>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</si>
  <si>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</si>
  <si>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</si>
  <si>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</si>
  <si>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</si>
  <si>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</si>
  <si>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</si>
  <si>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</si>
  <si>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</si>
  <si>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</si>
  <si>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</si>
  <si>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</si>
  <si>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</si>
  <si>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</si>
  <si>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</si>
  <si>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</si>
  <si>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</si>
  <si>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</si>
  <si>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</si>
  <si>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</si>
  <si>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</si>
  <si>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</si>
  <si>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</si>
  <si>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</si>
  <si>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</si>
  <si>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</si>
  <si>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</si>
  <si>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</si>
  <si>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</si>
  <si>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</si>
  <si>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</si>
  <si>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</si>
  <si>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</si>
  <si>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</si>
  <si>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</si>
  <si>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</si>
  <si>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</si>
  <si>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</si>
  <si>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</si>
  <si>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</si>
  <si>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</si>
  <si>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</si>
  <si>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</si>
  <si>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</si>
  <si>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</si>
  <si>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</si>
  <si>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</si>
  <si>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</si>
  <si>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</si>
  <si>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</si>
  <si>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</si>
  <si>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</si>
  <si>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</si>
  <si>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</si>
  <si>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</si>
  <si>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31.12.14</t>
  </si>
  <si>
    <t xml:space="preserve"> הסכומים באלפי ש"ח 31.12.14</t>
  </si>
  <si>
    <t>נספחים לדו"ח חודשי לתקופה שנסתיימה ביום 31.12.14</t>
  </si>
  <si>
    <t>תשואה נומינלית ברוטו מצטברת ליום 31.12.14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</si>
</sst>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3" fillId="30" borderId="15" xfId="461" applyNumberFormat="1" applyFont="1" applyFill="1" applyBorder="1" applyAlignment="1">
      <alignment/>
    </xf>
    <xf numFmtId="1" fontId="3" fillId="30" borderId="91" xfId="461" applyNumberFormat="1" applyFont="1" applyFill="1" applyBorder="1" applyAlignment="1">
      <alignment horizontal="center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2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6" fillId="27" borderId="0" xfId="0" applyFont="1" applyFill="1" applyAlignment="1">
      <alignment horizontal="center" wrapText="1"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56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6" xfId="456" applyNumberFormat="1" applyFont="1" applyFill="1" applyBorder="1" applyAlignment="1" applyProtection="1">
      <alignment horizontal="center" wrapText="1" readingOrder="2"/>
      <protection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3" fillId="21" borderId="99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7.1406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301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302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302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303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19012087.30000001</v>
      </c>
      <c r="K10" s="128">
        <v>462102.8</v>
      </c>
      <c r="L10" s="72"/>
      <c r="M10" s="14">
        <v>10511960.93798793</v>
      </c>
      <c r="N10" s="72"/>
      <c r="O10" s="14">
        <v>5721260.462012075</v>
      </c>
      <c r="P10" s="72"/>
      <c r="Q10" s="14">
        <v>110250.36000000002</v>
      </c>
      <c r="R10" s="72"/>
      <c r="S10" s="14">
        <v>50129.600000000006</v>
      </c>
      <c r="T10" s="72"/>
      <c r="U10" s="14">
        <v>556952.07</v>
      </c>
      <c r="V10" s="72"/>
      <c r="W10" s="14">
        <v>1186317.5599999996</v>
      </c>
      <c r="X10" s="72"/>
      <c r="Y10" s="14">
        <v>94919.60999999999</v>
      </c>
      <c r="Z10" s="72"/>
      <c r="AA10" s="14">
        <v>92918.26</v>
      </c>
      <c r="AB10" s="72"/>
      <c r="AC10" s="14">
        <v>36180.44</v>
      </c>
      <c r="AD10" s="72"/>
      <c r="AE10" s="14">
        <v>100244.23</v>
      </c>
      <c r="AF10" s="72"/>
      <c r="AG10" s="14">
        <v>88850.97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1172492.9999999995</v>
      </c>
      <c r="K11" s="129">
        <v>7573.64</v>
      </c>
      <c r="L11" s="72">
        <f>K11/$K$10</f>
        <v>0.01638951332906877</v>
      </c>
      <c r="M11" s="15">
        <v>691020.6517494835</v>
      </c>
      <c r="N11" s="72">
        <f>M11/$M$10</f>
        <v>0.06573660764399208</v>
      </c>
      <c r="O11" s="15">
        <v>376096.8882505161</v>
      </c>
      <c r="P11" s="72">
        <f>O11/$O$10</f>
        <v>0.0657367184640024</v>
      </c>
      <c r="Q11" s="15">
        <v>6345.72</v>
      </c>
      <c r="R11" s="72">
        <f>Q11/$Q$10</f>
        <v>0.05755736307799811</v>
      </c>
      <c r="S11" s="15">
        <v>3095.66</v>
      </c>
      <c r="T11" s="72">
        <f>S11/$S$10</f>
        <v>0.061753135871820235</v>
      </c>
      <c r="U11" s="15">
        <v>32534.37</v>
      </c>
      <c r="V11" s="72">
        <f>U11/$U$10</f>
        <v>0.058415026628772564</v>
      </c>
      <c r="W11" s="15">
        <v>39460.1399999999</v>
      </c>
      <c r="X11" s="72">
        <f>W11/$W$10</f>
        <v>0.033262712557335754</v>
      </c>
      <c r="Y11" s="15">
        <v>1706.16</v>
      </c>
      <c r="Z11" s="72">
        <f>Y11/$Y$10</f>
        <v>0.017974789403369867</v>
      </c>
      <c r="AA11" s="15">
        <v>1897.6599999999999</v>
      </c>
      <c r="AB11" s="72">
        <f>AA11/$AA$10</f>
        <v>0.020422896425309728</v>
      </c>
      <c r="AC11" s="15">
        <v>2276.04</v>
      </c>
      <c r="AD11" s="72">
        <f>AC11/$AC$10</f>
        <v>0.06290802433580132</v>
      </c>
      <c r="AE11" s="15">
        <v>5519.5</v>
      </c>
      <c r="AF11" s="72">
        <f>AE11/$AE$10</f>
        <v>0.05506052567813629</v>
      </c>
      <c r="AG11" s="15">
        <v>4966.57</v>
      </c>
      <c r="AH11" s="72">
        <f>AG11/$AG$10</f>
        <v>0.055897757784748994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1172492.9999999995</v>
      </c>
      <c r="K12" s="129">
        <v>7573.64</v>
      </c>
      <c r="L12" s="72">
        <f>K12/$K$10</f>
        <v>0.01638951332906877</v>
      </c>
      <c r="M12" s="15">
        <v>691020.6517494835</v>
      </c>
      <c r="N12" s="72">
        <f>M12/$M$10</f>
        <v>0.06573660764399208</v>
      </c>
      <c r="O12" s="15">
        <v>376096.8882505161</v>
      </c>
      <c r="P12" s="72">
        <f>O12/$O$10</f>
        <v>0.0657367184640024</v>
      </c>
      <c r="Q12" s="15">
        <v>6345.72</v>
      </c>
      <c r="R12" s="72">
        <f>Q12/$Q$10</f>
        <v>0.05755736307799811</v>
      </c>
      <c r="S12" s="15">
        <v>3095.66</v>
      </c>
      <c r="T12" s="72">
        <f>S12/$S$10</f>
        <v>0.061753135871820235</v>
      </c>
      <c r="U12" s="15">
        <v>32534.37</v>
      </c>
      <c r="V12" s="72">
        <f aca="true" t="shared" si="0" ref="V12:V75">U12/$U$10</f>
        <v>0.058415026628772564</v>
      </c>
      <c r="W12" s="15">
        <v>39460.1399999999</v>
      </c>
      <c r="X12" s="72">
        <f>W12/$W$10</f>
        <v>0.033262712557335754</v>
      </c>
      <c r="Y12" s="15">
        <v>1706.16</v>
      </c>
      <c r="Z12" s="72">
        <f aca="true" t="shared" si="1" ref="Z12:Z75">Y12/$Y$10</f>
        <v>0.017974789403369867</v>
      </c>
      <c r="AA12" s="15">
        <v>1897.6599999999999</v>
      </c>
      <c r="AB12" s="72">
        <f>AA12/$AA$10</f>
        <v>0.020422896425309728</v>
      </c>
      <c r="AC12" s="15">
        <v>2276.04</v>
      </c>
      <c r="AD12" s="72">
        <f aca="true" t="shared" si="2" ref="AD12:AD75">AC12/$AC$10</f>
        <v>0.06290802433580132</v>
      </c>
      <c r="AE12" s="15">
        <v>5519.5</v>
      </c>
      <c r="AF12" s="72">
        <f aca="true" t="shared" si="3" ref="AF12:AF75">AE12/$AE$10</f>
        <v>0.05506052567813629</v>
      </c>
      <c r="AG12" s="15">
        <v>4966.57</v>
      </c>
      <c r="AH12" s="72">
        <f aca="true" t="shared" si="4" ref="AH12:AH75">AG12/$AG$10</f>
        <v>0.055897757784748994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270143.3999999995</v>
      </c>
      <c r="K13" s="130">
        <v>5586.6</v>
      </c>
      <c r="L13" s="72">
        <f>K13/$K$10</f>
        <v>0.01208951774367089</v>
      </c>
      <c r="M13" s="17">
        <v>109260.023751399</v>
      </c>
      <c r="N13" s="72">
        <f>M13/$M$10</f>
        <v>0.010393876498965778</v>
      </c>
      <c r="O13" s="17">
        <v>59466.7462486006</v>
      </c>
      <c r="P13" s="72">
        <f>O13/$O$10</f>
        <v>0.01039399388359381</v>
      </c>
      <c r="Q13" s="17">
        <v>6209.52</v>
      </c>
      <c r="R13" s="72">
        <f>Q13/$Q$10</f>
        <v>0.05632199296219985</v>
      </c>
      <c r="S13" s="17">
        <v>3050.79</v>
      </c>
      <c r="T13" s="72">
        <f>S13/$S$10</f>
        <v>0.060858055919057796</v>
      </c>
      <c r="U13" s="17">
        <v>32216.42</v>
      </c>
      <c r="V13" s="72">
        <f t="shared" si="0"/>
        <v>0.05784415165204432</v>
      </c>
      <c r="W13" s="17">
        <v>38524.1399999999</v>
      </c>
      <c r="X13" s="72">
        <f>W13/$W$10</f>
        <v>0.03247371639681361</v>
      </c>
      <c r="Y13" s="17">
        <v>1706.16</v>
      </c>
      <c r="Z13" s="72">
        <f t="shared" si="1"/>
        <v>0.017974789403369867</v>
      </c>
      <c r="AA13" s="17">
        <v>1400.61</v>
      </c>
      <c r="AB13" s="72">
        <f>AA13/$AA$10</f>
        <v>0.015073571115085452</v>
      </c>
      <c r="AC13" s="17">
        <v>2236.32</v>
      </c>
      <c r="AD13" s="72">
        <f t="shared" si="2"/>
        <v>0.0618101935742075</v>
      </c>
      <c r="AE13" s="17">
        <v>5519.5</v>
      </c>
      <c r="AF13" s="72">
        <f t="shared" si="3"/>
        <v>0.05506052567813629</v>
      </c>
      <c r="AG13" s="17">
        <v>4966.57</v>
      </c>
      <c r="AH13" s="72">
        <f t="shared" si="4"/>
        <v>0.055897757784748994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173921.97000000003</v>
      </c>
      <c r="K14" s="130">
        <v>1987.04</v>
      </c>
      <c r="L14" s="72">
        <f>K14/$K$10</f>
        <v>0.004299995585397881</v>
      </c>
      <c r="M14" s="17">
        <v>110061.08518114715</v>
      </c>
      <c r="N14" s="72">
        <f>M14/$M$10</f>
        <v>0.010470081256049044</v>
      </c>
      <c r="O14" s="17">
        <v>59902.05481885288</v>
      </c>
      <c r="P14" s="72">
        <f>O14/$O$10</f>
        <v>0.010470080014113934</v>
      </c>
      <c r="Q14" s="17">
        <v>136.2</v>
      </c>
      <c r="R14" s="72">
        <f>Q14/$Q$10</f>
        <v>0.0012353701157982611</v>
      </c>
      <c r="S14" s="17">
        <v>44.87</v>
      </c>
      <c r="T14" s="72">
        <f>S14/$S$10</f>
        <v>0.0008950799527624396</v>
      </c>
      <c r="U14" s="17">
        <v>317.95</v>
      </c>
      <c r="V14" s="72">
        <f t="shared" si="0"/>
        <v>0.0005708749767282488</v>
      </c>
      <c r="W14" s="17">
        <v>936</v>
      </c>
      <c r="X14" s="72">
        <f>W14/$W$10</f>
        <v>0.0007889961605221457</v>
      </c>
      <c r="Y14" s="17"/>
      <c r="Z14" s="72">
        <f t="shared" si="1"/>
        <v>0</v>
      </c>
      <c r="AA14" s="17">
        <v>497.05</v>
      </c>
      <c r="AB14" s="72">
        <f>AA14/$AA$10</f>
        <v>0.005349325310224277</v>
      </c>
      <c r="AC14" s="17">
        <v>39.72</v>
      </c>
      <c r="AD14" s="72">
        <f t="shared" si="2"/>
        <v>0.0010978307615938335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728427.63</v>
      </c>
      <c r="K15" s="130"/>
      <c r="L15" s="72">
        <f aca="true" t="shared" si="5" ref="L15:L78">K15/$K$10</f>
        <v>0</v>
      </c>
      <c r="M15" s="17">
        <v>471699.54281693744</v>
      </c>
      <c r="N15" s="72">
        <f aca="true" t="shared" si="6" ref="N15:N78">M15/$M$10</f>
        <v>0.04487264988897727</v>
      </c>
      <c r="O15" s="17">
        <v>256728.0871830626</v>
      </c>
      <c r="P15" s="72">
        <f>O15/$O$10</f>
        <v>0.04487264456629466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15207566.080000002</v>
      </c>
      <c r="K24" s="129">
        <v>408174.89999999997</v>
      </c>
      <c r="L24" s="72">
        <f t="shared" si="5"/>
        <v>0.8832989109782499</v>
      </c>
      <c r="M24" s="15">
        <v>8213662.921198772</v>
      </c>
      <c r="N24" s="72">
        <f t="shared" si="6"/>
        <v>0.7813635314716962</v>
      </c>
      <c r="O24" s="15">
        <v>4470383.7488012295</v>
      </c>
      <c r="P24" s="72">
        <f t="shared" si="10"/>
        <v>0.781363438788289</v>
      </c>
      <c r="Q24" s="15">
        <v>103904.64000000001</v>
      </c>
      <c r="R24" s="72">
        <f t="shared" si="7"/>
        <v>0.9424426369220019</v>
      </c>
      <c r="S24" s="15">
        <v>47033.94</v>
      </c>
      <c r="T24" s="72">
        <f t="shared" si="8"/>
        <v>0.9382468641281797</v>
      </c>
      <c r="U24" s="15">
        <v>502923.01999999996</v>
      </c>
      <c r="V24" s="72">
        <f t="shared" si="0"/>
        <v>0.9029915626312333</v>
      </c>
      <c r="W24" s="15">
        <v>1064735.3299999998</v>
      </c>
      <c r="X24" s="72">
        <f t="shared" si="11"/>
        <v>0.897512913827222</v>
      </c>
      <c r="Y24" s="15">
        <v>93213.44999999998</v>
      </c>
      <c r="Z24" s="72">
        <f t="shared" si="1"/>
        <v>0.9820252105966301</v>
      </c>
      <c r="AA24" s="15">
        <v>91020.59999999999</v>
      </c>
      <c r="AB24" s="72">
        <f t="shared" si="9"/>
        <v>0.9795771035746902</v>
      </c>
      <c r="AC24" s="15">
        <v>33904.4</v>
      </c>
      <c r="AD24" s="72">
        <f t="shared" si="2"/>
        <v>0.9370919756641987</v>
      </c>
      <c r="AE24" s="15">
        <v>94724.73</v>
      </c>
      <c r="AF24" s="72">
        <f t="shared" si="3"/>
        <v>0.9449394743218638</v>
      </c>
      <c r="AG24" s="15">
        <v>83884.40000000001</v>
      </c>
      <c r="AH24" s="72">
        <f t="shared" si="4"/>
        <v>0.9441022422152511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3096696.6199999996</v>
      </c>
      <c r="K25" s="129">
        <v>181347.3</v>
      </c>
      <c r="L25" s="72">
        <f t="shared" si="5"/>
        <v>0.39243930138488664</v>
      </c>
      <c r="M25" s="15">
        <v>1181954.0879443877</v>
      </c>
      <c r="N25" s="72">
        <f t="shared" si="6"/>
        <v>0.11243897260624933</v>
      </c>
      <c r="O25" s="15">
        <v>643292.5720556122</v>
      </c>
      <c r="P25" s="72">
        <f t="shared" si="10"/>
        <v>0.11243895926901686</v>
      </c>
      <c r="Q25" s="15">
        <v>0</v>
      </c>
      <c r="R25" s="72">
        <f t="shared" si="7"/>
        <v>0</v>
      </c>
      <c r="S25" s="15">
        <v>5812.58</v>
      </c>
      <c r="T25" s="72">
        <f t="shared" si="8"/>
        <v>0.11595105486578787</v>
      </c>
      <c r="U25" s="15">
        <v>301553.68</v>
      </c>
      <c r="V25" s="72">
        <f t="shared" si="0"/>
        <v>0.5414356032467929</v>
      </c>
      <c r="W25" s="15">
        <v>513598.54999999993</v>
      </c>
      <c r="X25" s="72">
        <f t="shared" si="11"/>
        <v>0.4329351324783561</v>
      </c>
      <c r="Y25" s="15">
        <v>82784.15</v>
      </c>
      <c r="Z25" s="72">
        <f t="shared" si="1"/>
        <v>0.8721501278818993</v>
      </c>
      <c r="AA25" s="15">
        <v>0</v>
      </c>
      <c r="AB25" s="72">
        <f t="shared" si="9"/>
        <v>0</v>
      </c>
      <c r="AC25" s="15">
        <v>10878.759999999998</v>
      </c>
      <c r="AD25" s="72">
        <f t="shared" si="2"/>
        <v>0.3006806992949781</v>
      </c>
      <c r="AE25" s="15">
        <v>94724.73</v>
      </c>
      <c r="AF25" s="72">
        <f t="shared" si="3"/>
        <v>0.9449394743218638</v>
      </c>
      <c r="AG25" s="15">
        <v>80750.21</v>
      </c>
      <c r="AH25" s="72">
        <f t="shared" si="4"/>
        <v>0.9088275569754614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3076051.549999999</v>
      </c>
      <c r="K26" s="132">
        <v>180956.69</v>
      </c>
      <c r="L26" s="72">
        <f t="shared" si="5"/>
        <v>0.3915940132801619</v>
      </c>
      <c r="M26" s="21">
        <v>1172954.8954872363</v>
      </c>
      <c r="N26" s="72">
        <f t="shared" si="6"/>
        <v>0.11158288186254894</v>
      </c>
      <c r="O26" s="21">
        <v>638394.6545127636</v>
      </c>
      <c r="P26" s="72">
        <f t="shared" si="10"/>
        <v>0.11158286862686383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301377.02999999997</v>
      </c>
      <c r="V26" s="72">
        <f t="shared" si="0"/>
        <v>0.5411184305320923</v>
      </c>
      <c r="W26" s="21">
        <v>513230.42999999993</v>
      </c>
      <c r="X26" s="72">
        <f t="shared" si="11"/>
        <v>0.4326248277063353</v>
      </c>
      <c r="Y26" s="21">
        <v>82784.15</v>
      </c>
      <c r="Z26" s="72">
        <f t="shared" si="1"/>
        <v>0.8721501278818993</v>
      </c>
      <c r="AA26" s="21">
        <v>0</v>
      </c>
      <c r="AB26" s="72">
        <f t="shared" si="9"/>
        <v>0</v>
      </c>
      <c r="AC26" s="21">
        <v>10878.759999999998</v>
      </c>
      <c r="AD26" s="72">
        <f t="shared" si="2"/>
        <v>0.3006806992949781</v>
      </c>
      <c r="AE26" s="21">
        <v>94724.73</v>
      </c>
      <c r="AF26" s="72">
        <f t="shared" si="3"/>
        <v>0.9449394743218638</v>
      </c>
      <c r="AG26" s="21">
        <v>80750.21</v>
      </c>
      <c r="AH26" s="72">
        <f t="shared" si="4"/>
        <v>0.9088275569754614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2900803.419999999</v>
      </c>
      <c r="K27" s="132">
        <v>5708.5599999999995</v>
      </c>
      <c r="L27" s="72">
        <f t="shared" si="5"/>
        <v>0.012353441701716587</v>
      </c>
      <c r="M27" s="21">
        <v>1172954.8954872363</v>
      </c>
      <c r="N27" s="72">
        <f t="shared" si="6"/>
        <v>0.11158288186254894</v>
      </c>
      <c r="O27" s="21">
        <v>638394.6545127636</v>
      </c>
      <c r="P27" s="72">
        <f t="shared" si="10"/>
        <v>0.11158286862686383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301377.02999999997</v>
      </c>
      <c r="V27" s="72">
        <f t="shared" si="0"/>
        <v>0.5411184305320923</v>
      </c>
      <c r="W27" s="21">
        <v>513230.42999999993</v>
      </c>
      <c r="X27" s="72">
        <f t="shared" si="11"/>
        <v>0.4326248277063353</v>
      </c>
      <c r="Y27" s="21">
        <v>82784.15</v>
      </c>
      <c r="Z27" s="72">
        <f t="shared" si="1"/>
        <v>0.8721501278818993</v>
      </c>
      <c r="AA27" s="21">
        <v>0</v>
      </c>
      <c r="AB27" s="72">
        <f t="shared" si="9"/>
        <v>0</v>
      </c>
      <c r="AC27" s="21">
        <v>10878.759999999998</v>
      </c>
      <c r="AD27" s="72">
        <f t="shared" si="2"/>
        <v>0.3006806992949781</v>
      </c>
      <c r="AE27" s="21">
        <v>94724.73</v>
      </c>
      <c r="AF27" s="72">
        <f t="shared" si="3"/>
        <v>0.9449394743218638</v>
      </c>
      <c r="AG27" s="21">
        <v>80750.21</v>
      </c>
      <c r="AH27" s="72">
        <f t="shared" si="4"/>
        <v>0.9088275569754614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1459500.92</v>
      </c>
      <c r="K28" s="130"/>
      <c r="L28" s="72">
        <f t="shared" si="5"/>
        <v>0</v>
      </c>
      <c r="M28" s="17">
        <v>571240.5859964637</v>
      </c>
      <c r="N28" s="72">
        <f t="shared" si="6"/>
        <v>0.05434196239562925</v>
      </c>
      <c r="O28" s="17">
        <v>310904.4840035363</v>
      </c>
      <c r="P28" s="72">
        <f t="shared" si="10"/>
        <v>0.05434195594972025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477068.29</v>
      </c>
      <c r="X28" s="72">
        <f t="shared" si="11"/>
        <v>0.4021421464923778</v>
      </c>
      <c r="Y28" s="17">
        <v>71.49</v>
      </c>
      <c r="Z28" s="72">
        <f t="shared" si="1"/>
        <v>0.0007531636507988181</v>
      </c>
      <c r="AA28" s="17"/>
      <c r="AB28" s="72">
        <f t="shared" si="9"/>
        <v>0</v>
      </c>
      <c r="AC28" s="17">
        <v>5491.34</v>
      </c>
      <c r="AD28" s="72">
        <f t="shared" si="2"/>
        <v>0.1517764847525348</v>
      </c>
      <c r="AE28" s="17">
        <v>94724.73</v>
      </c>
      <c r="AF28" s="72">
        <f t="shared" si="3"/>
        <v>0.9449394743218638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603690.14</v>
      </c>
      <c r="K29" s="130">
        <v>2536.6</v>
      </c>
      <c r="L29" s="72">
        <f t="shared" si="5"/>
        <v>0.005489254771881927</v>
      </c>
      <c r="M29" s="17">
        <v>267372.0832315672</v>
      </c>
      <c r="N29" s="72">
        <f t="shared" si="6"/>
        <v>0.025435033939799272</v>
      </c>
      <c r="O29" s="17">
        <v>145520.43676843288</v>
      </c>
      <c r="P29" s="72">
        <f t="shared" si="10"/>
        <v>0.02543503092275853</v>
      </c>
      <c r="Q29" s="17"/>
      <c r="R29" s="72">
        <f t="shared" si="7"/>
        <v>0</v>
      </c>
      <c r="S29" s="17"/>
      <c r="T29" s="72">
        <f t="shared" si="8"/>
        <v>0</v>
      </c>
      <c r="U29" s="17">
        <v>133917.05</v>
      </c>
      <c r="V29" s="72">
        <f t="shared" si="0"/>
        <v>0.24044627394956986</v>
      </c>
      <c r="W29" s="17">
        <v>16068.67</v>
      </c>
      <c r="X29" s="72">
        <f t="shared" si="11"/>
        <v>0.013544998861856184</v>
      </c>
      <c r="Y29" s="17"/>
      <c r="Z29" s="72">
        <f t="shared" si="1"/>
        <v>0</v>
      </c>
      <c r="AA29" s="17"/>
      <c r="AB29" s="72">
        <f t="shared" si="9"/>
        <v>0</v>
      </c>
      <c r="AC29" s="17">
        <v>2393.9</v>
      </c>
      <c r="AD29" s="72">
        <f t="shared" si="2"/>
        <v>0.06616558560371294</v>
      </c>
      <c r="AE29" s="17"/>
      <c r="AF29" s="72">
        <f t="shared" si="3"/>
        <v>0</v>
      </c>
      <c r="AG29" s="17">
        <v>35881.4</v>
      </c>
      <c r="AH29" s="72">
        <f t="shared" si="4"/>
        <v>0.4038380222523176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261805.82</v>
      </c>
      <c r="K30" s="130">
        <v>1084.38</v>
      </c>
      <c r="L30" s="72">
        <f t="shared" si="5"/>
        <v>0.0023466207086388574</v>
      </c>
      <c r="M30" s="17">
        <v>114299.85453752757</v>
      </c>
      <c r="N30" s="72">
        <f t="shared" si="6"/>
        <v>0.010873314238114497</v>
      </c>
      <c r="O30" s="17">
        <v>62209.05546247244</v>
      </c>
      <c r="P30" s="72">
        <f t="shared" si="10"/>
        <v>0.010873312948348889</v>
      </c>
      <c r="Q30" s="17"/>
      <c r="R30" s="72">
        <f t="shared" si="7"/>
        <v>0</v>
      </c>
      <c r="S30" s="17"/>
      <c r="T30" s="72">
        <f t="shared" si="8"/>
        <v>0</v>
      </c>
      <c r="U30" s="17">
        <v>57248.68</v>
      </c>
      <c r="V30" s="72">
        <f t="shared" si="0"/>
        <v>0.10278924001485443</v>
      </c>
      <c r="W30" s="17">
        <v>6869.25</v>
      </c>
      <c r="X30" s="72">
        <f t="shared" si="11"/>
        <v>0.005790397303062767</v>
      </c>
      <c r="Y30" s="17">
        <v>3732.15</v>
      </c>
      <c r="Z30" s="72">
        <f t="shared" si="1"/>
        <v>0.03931906167756063</v>
      </c>
      <c r="AA30" s="17"/>
      <c r="AB30" s="72">
        <f t="shared" si="9"/>
        <v>0</v>
      </c>
      <c r="AC30" s="17">
        <v>1023.38</v>
      </c>
      <c r="AD30" s="72">
        <f t="shared" si="2"/>
        <v>0.02828544926485139</v>
      </c>
      <c r="AE30" s="17"/>
      <c r="AF30" s="72">
        <f t="shared" si="3"/>
        <v>0</v>
      </c>
      <c r="AG30" s="17">
        <v>15339.07</v>
      </c>
      <c r="AH30" s="72">
        <f t="shared" si="4"/>
        <v>0.17263818279080126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575806.5399999999</v>
      </c>
      <c r="K32" s="130">
        <v>2087.58</v>
      </c>
      <c r="L32" s="72">
        <f t="shared" si="5"/>
        <v>0.004517566221195803</v>
      </c>
      <c r="M32" s="17">
        <v>220042.371721678</v>
      </c>
      <c r="N32" s="72">
        <f t="shared" si="6"/>
        <v>0.020932571289005934</v>
      </c>
      <c r="O32" s="17">
        <v>119760.67827832201</v>
      </c>
      <c r="P32" s="72">
        <f t="shared" si="10"/>
        <v>0.020932568806036164</v>
      </c>
      <c r="Q32" s="17"/>
      <c r="R32" s="72">
        <f t="shared" si="7"/>
        <v>0</v>
      </c>
      <c r="S32" s="17"/>
      <c r="T32" s="72">
        <f t="shared" si="8"/>
        <v>0</v>
      </c>
      <c r="U32" s="17">
        <v>110211.3</v>
      </c>
      <c r="V32" s="72">
        <f t="shared" si="0"/>
        <v>0.19788291656766804</v>
      </c>
      <c r="W32" s="17">
        <v>13224.22</v>
      </c>
      <c r="X32" s="72">
        <f t="shared" si="11"/>
        <v>0.011147285049038643</v>
      </c>
      <c r="Y32" s="17">
        <v>78980.51</v>
      </c>
      <c r="Z32" s="72">
        <f t="shared" si="1"/>
        <v>0.8320779025535399</v>
      </c>
      <c r="AA32" s="17"/>
      <c r="AB32" s="72">
        <f t="shared" si="9"/>
        <v>0</v>
      </c>
      <c r="AC32" s="17">
        <v>1970.14</v>
      </c>
      <c r="AD32" s="72">
        <f t="shared" si="2"/>
        <v>0.05445317967387903</v>
      </c>
      <c r="AE32" s="17"/>
      <c r="AF32" s="72">
        <f t="shared" si="3"/>
        <v>0</v>
      </c>
      <c r="AG32" s="17">
        <v>29529.74</v>
      </c>
      <c r="AH32" s="72">
        <f t="shared" si="4"/>
        <v>0.33235135193234244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175248.13</v>
      </c>
      <c r="K33" s="97">
        <v>175248.13</v>
      </c>
      <c r="L33" s="72">
        <f t="shared" si="5"/>
        <v>0.3792405715784453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175248.13</v>
      </c>
      <c r="K34" s="133">
        <v>175248.13</v>
      </c>
      <c r="L34" s="72">
        <f t="shared" si="5"/>
        <v>0.3792405715784453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20645.070000000003</v>
      </c>
      <c r="K36" s="132">
        <v>390.61</v>
      </c>
      <c r="L36" s="72">
        <f t="shared" si="5"/>
        <v>0.0008452881047247496</v>
      </c>
      <c r="M36" s="21">
        <v>8999.192457151426</v>
      </c>
      <c r="N36" s="72">
        <f t="shared" si="6"/>
        <v>0.0008560907437003796</v>
      </c>
      <c r="O36" s="21">
        <v>4897.917542848576</v>
      </c>
      <c r="P36" s="72">
        <f t="shared" si="10"/>
        <v>0.0008560906421530157</v>
      </c>
      <c r="Q36" s="21">
        <v>0</v>
      </c>
      <c r="R36" s="72">
        <f t="shared" si="7"/>
        <v>0</v>
      </c>
      <c r="S36" s="21">
        <v>5812.58</v>
      </c>
      <c r="T36" s="72">
        <f t="shared" si="8"/>
        <v>0.11595105486578787</v>
      </c>
      <c r="U36" s="21">
        <v>176.65</v>
      </c>
      <c r="V36" s="72">
        <f t="shared" si="0"/>
        <v>0.00031717271470056664</v>
      </c>
      <c r="W36" s="21">
        <v>368.12</v>
      </c>
      <c r="X36" s="72">
        <f t="shared" si="11"/>
        <v>0.00031030477202073967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20645.070000000003</v>
      </c>
      <c r="K37" s="132">
        <v>390.61</v>
      </c>
      <c r="L37" s="72">
        <f t="shared" si="5"/>
        <v>0.0008452881047247496</v>
      </c>
      <c r="M37" s="21">
        <v>8999.192457151426</v>
      </c>
      <c r="N37" s="72">
        <f t="shared" si="6"/>
        <v>0.0008560907437003796</v>
      </c>
      <c r="O37" s="21">
        <v>4897.917542848576</v>
      </c>
      <c r="P37" s="72">
        <f t="shared" si="10"/>
        <v>0.0008560906421530157</v>
      </c>
      <c r="Q37" s="21">
        <v>0</v>
      </c>
      <c r="R37" s="72">
        <f t="shared" si="7"/>
        <v>0</v>
      </c>
      <c r="S37" s="21">
        <v>5812.58</v>
      </c>
      <c r="T37" s="72">
        <f t="shared" si="8"/>
        <v>0.11595105486578787</v>
      </c>
      <c r="U37" s="21">
        <v>176.65</v>
      </c>
      <c r="V37" s="72">
        <f t="shared" si="0"/>
        <v>0.00031717271470056664</v>
      </c>
      <c r="W37" s="21">
        <v>368.12</v>
      </c>
      <c r="X37" s="72">
        <f t="shared" si="11"/>
        <v>0.00031030477202073967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14832.490000000003</v>
      </c>
      <c r="K38" s="130">
        <v>390.61</v>
      </c>
      <c r="L38" s="72">
        <f t="shared" si="5"/>
        <v>0.0008452881047247496</v>
      </c>
      <c r="M38" s="17">
        <v>8999.192457151426</v>
      </c>
      <c r="N38" s="72">
        <f t="shared" si="6"/>
        <v>0.0008560907437003796</v>
      </c>
      <c r="O38" s="17">
        <v>4897.917542848576</v>
      </c>
      <c r="P38" s="72">
        <f t="shared" si="10"/>
        <v>0.0008560906421530157</v>
      </c>
      <c r="Q38" s="17"/>
      <c r="R38" s="72">
        <f t="shared" si="7"/>
        <v>0</v>
      </c>
      <c r="S38" s="17"/>
      <c r="T38" s="72">
        <f t="shared" si="8"/>
        <v>0</v>
      </c>
      <c r="U38" s="17">
        <v>176.65</v>
      </c>
      <c r="V38" s="72">
        <f t="shared" si="0"/>
        <v>0.00031717271470056664</v>
      </c>
      <c r="W38" s="17">
        <v>368.12</v>
      </c>
      <c r="X38" s="72">
        <f t="shared" si="11"/>
        <v>0.00031030477202073967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5812.58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>
        <v>5812.58</v>
      </c>
      <c r="T39" s="72">
        <f t="shared" si="8"/>
        <v>0.11595105486578787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4630155.82</v>
      </c>
      <c r="K96" s="129">
        <v>50591.3</v>
      </c>
      <c r="L96" s="72">
        <f t="shared" si="17"/>
        <v>0.10948061773267767</v>
      </c>
      <c r="M96" s="15">
        <v>2504029.5054762964</v>
      </c>
      <c r="N96" s="72">
        <f t="shared" si="18"/>
        <v>0.2382076493860704</v>
      </c>
      <c r="O96" s="15">
        <v>1362847.8445237041</v>
      </c>
      <c r="P96" s="72">
        <f t="shared" si="22"/>
        <v>0.23820762113046895</v>
      </c>
      <c r="Q96" s="15">
        <v>0</v>
      </c>
      <c r="R96" s="72">
        <f t="shared" si="19"/>
        <v>0</v>
      </c>
      <c r="S96" s="15">
        <v>37066.590000000004</v>
      </c>
      <c r="T96" s="72">
        <f t="shared" si="20"/>
        <v>0.7394152357090421</v>
      </c>
      <c r="U96" s="15">
        <v>170163.52</v>
      </c>
      <c r="V96" s="72">
        <f t="shared" si="12"/>
        <v>0.30552632652931877</v>
      </c>
      <c r="W96" s="15">
        <v>501092.05</v>
      </c>
      <c r="X96" s="72">
        <f t="shared" si="23"/>
        <v>0.4223928456390717</v>
      </c>
      <c r="Y96" s="15">
        <v>4365.01</v>
      </c>
      <c r="Z96" s="72">
        <f t="shared" si="13"/>
        <v>0.04598638784967617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3662342.87</v>
      </c>
      <c r="K97" s="129">
        <v>26184.59</v>
      </c>
      <c r="L97" s="72">
        <f t="shared" si="17"/>
        <v>0.05666399337982804</v>
      </c>
      <c r="M97" s="15">
        <v>1938928.797714795</v>
      </c>
      <c r="N97" s="72">
        <f t="shared" si="18"/>
        <v>0.1844497719457775</v>
      </c>
      <c r="O97" s="15">
        <v>1055285.0622852053</v>
      </c>
      <c r="P97" s="72">
        <f t="shared" si="22"/>
        <v>0.18444975006680234</v>
      </c>
      <c r="Q97" s="15">
        <v>0</v>
      </c>
      <c r="R97" s="72">
        <f t="shared" si="19"/>
        <v>0</v>
      </c>
      <c r="S97" s="15">
        <v>363.18</v>
      </c>
      <c r="T97" s="72">
        <f t="shared" si="20"/>
        <v>0.007244821422871916</v>
      </c>
      <c r="U97" s="15">
        <v>159125.75</v>
      </c>
      <c r="V97" s="72">
        <f t="shared" si="12"/>
        <v>0.28570815797488647</v>
      </c>
      <c r="W97" s="15">
        <v>478090.48</v>
      </c>
      <c r="X97" s="72">
        <f t="shared" si="23"/>
        <v>0.403003796049348</v>
      </c>
      <c r="Y97" s="15">
        <v>4365.01</v>
      </c>
      <c r="Z97" s="72">
        <f t="shared" si="13"/>
        <v>0.04598638784967617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2520288.31</v>
      </c>
      <c r="K98" s="129">
        <v>5951.93</v>
      </c>
      <c r="L98" s="72">
        <f t="shared" si="17"/>
        <v>0.012880099406452418</v>
      </c>
      <c r="M98" s="15">
        <v>1250202.9842754765</v>
      </c>
      <c r="N98" s="72">
        <f t="shared" si="18"/>
        <v>0.1189314716493586</v>
      </c>
      <c r="O98" s="15">
        <v>680437.8457245236</v>
      </c>
      <c r="P98" s="72">
        <f t="shared" si="22"/>
        <v>0.11893145754200196</v>
      </c>
      <c r="Q98" s="15">
        <v>0</v>
      </c>
      <c r="R98" s="72">
        <f t="shared" si="19"/>
        <v>0</v>
      </c>
      <c r="S98" s="15">
        <v>15.5</v>
      </c>
      <c r="T98" s="72">
        <f t="shared" si="20"/>
        <v>0.0003091985573393763</v>
      </c>
      <c r="U98" s="15">
        <v>153674.22</v>
      </c>
      <c r="V98" s="72">
        <f t="shared" si="12"/>
        <v>0.2759200087002101</v>
      </c>
      <c r="W98" s="15">
        <v>425640.81999999995</v>
      </c>
      <c r="X98" s="72">
        <f t="shared" si="23"/>
        <v>0.3587916375443352</v>
      </c>
      <c r="Y98" s="15">
        <v>4365.01</v>
      </c>
      <c r="Z98" s="72">
        <f t="shared" si="13"/>
        <v>0.04598638784967617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1457659.1900000004</v>
      </c>
      <c r="K99" s="132">
        <v>3384.3100000000004</v>
      </c>
      <c r="L99" s="72">
        <f t="shared" si="17"/>
        <v>0.007323716714116427</v>
      </c>
      <c r="M99" s="21">
        <v>723579.4222501076</v>
      </c>
      <c r="N99" s="72">
        <f t="shared" si="18"/>
        <v>0.0688339146728799</v>
      </c>
      <c r="O99" s="21">
        <v>393816.70774989243</v>
      </c>
      <c r="P99" s="72">
        <f t="shared" si="22"/>
        <v>0.0688339065079714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81342.56000000001</v>
      </c>
      <c r="V99" s="72">
        <f t="shared" si="12"/>
        <v>0.14604947962577824</v>
      </c>
      <c r="W99" s="21">
        <v>251193.36</v>
      </c>
      <c r="X99" s="72">
        <f t="shared" si="23"/>
        <v>0.21174209037249694</v>
      </c>
      <c r="Y99" s="21">
        <v>4342.83</v>
      </c>
      <c r="Z99" s="72">
        <f t="shared" si="13"/>
        <v>0.04575271643025083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1152522.8800000004</v>
      </c>
      <c r="K100" s="130">
        <v>2754.78</v>
      </c>
      <c r="L100" s="72">
        <f t="shared" si="17"/>
        <v>0.00596140079653272</v>
      </c>
      <c r="M100" s="17">
        <v>584209.6296936674</v>
      </c>
      <c r="N100" s="72">
        <f t="shared" si="18"/>
        <v>0.05557570401374509</v>
      </c>
      <c r="O100" s="17">
        <v>317963.0403063327</v>
      </c>
      <c r="P100" s="72">
        <f t="shared" si="22"/>
        <v>0.055575697421492716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15674.24</v>
      </c>
      <c r="V100" s="72">
        <f t="shared" si="12"/>
        <v>0.028142888489488874</v>
      </c>
      <c r="W100" s="17">
        <v>227578.36</v>
      </c>
      <c r="X100" s="72">
        <f t="shared" si="23"/>
        <v>0.19183595326701566</v>
      </c>
      <c r="Y100" s="17">
        <v>4342.83</v>
      </c>
      <c r="Z100" s="72">
        <f t="shared" si="13"/>
        <v>0.04575271643025083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305136.31</v>
      </c>
      <c r="K101" s="130">
        <v>629.53</v>
      </c>
      <c r="L101" s="72">
        <f t="shared" si="17"/>
        <v>0.0013623159175837065</v>
      </c>
      <c r="M101" s="17">
        <v>139369.79255644025</v>
      </c>
      <c r="N101" s="72">
        <f t="shared" si="18"/>
        <v>0.013258210659134803</v>
      </c>
      <c r="O101" s="17">
        <v>75853.66744355975</v>
      </c>
      <c r="P101" s="72">
        <f t="shared" si="22"/>
        <v>0.013258209086478689</v>
      </c>
      <c r="Q101" s="17"/>
      <c r="R101" s="72">
        <f t="shared" si="19"/>
        <v>0</v>
      </c>
      <c r="S101" s="17"/>
      <c r="T101" s="72">
        <f t="shared" si="20"/>
        <v>0</v>
      </c>
      <c r="U101" s="17">
        <v>65668.32</v>
      </c>
      <c r="V101" s="72">
        <f t="shared" si="12"/>
        <v>0.11790659113628936</v>
      </c>
      <c r="W101" s="17">
        <v>23615</v>
      </c>
      <c r="X101" s="72">
        <f t="shared" si="23"/>
        <v>0.019906137105481274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0</v>
      </c>
      <c r="K102" s="130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/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986514.4700000001</v>
      </c>
      <c r="K104" s="132">
        <v>2278.44</v>
      </c>
      <c r="L104" s="72">
        <f t="shared" si="17"/>
        <v>0.0049305912017845385</v>
      </c>
      <c r="M104" s="21">
        <v>488246.93032799684</v>
      </c>
      <c r="N104" s="72">
        <f t="shared" si="18"/>
        <v>0.04644679838597755</v>
      </c>
      <c r="O104" s="21">
        <v>265734.1996720032</v>
      </c>
      <c r="P104" s="72">
        <f t="shared" si="22"/>
        <v>0.046446792876573356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66476.8</v>
      </c>
      <c r="V104" s="72">
        <f t="shared" si="12"/>
        <v>0.1193582061738275</v>
      </c>
      <c r="W104" s="21">
        <v>163755.91999999998</v>
      </c>
      <c r="X104" s="72">
        <f t="shared" si="23"/>
        <v>0.13803717109270475</v>
      </c>
      <c r="Y104" s="21">
        <v>22.18</v>
      </c>
      <c r="Z104" s="72">
        <f t="shared" si="13"/>
        <v>0.00023367141942534322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723514.6600000003</v>
      </c>
      <c r="K105" s="130">
        <v>1735.84</v>
      </c>
      <c r="L105" s="72">
        <f t="shared" si="17"/>
        <v>0.0037563935990000494</v>
      </c>
      <c r="M105" s="17">
        <v>368122.81759475364</v>
      </c>
      <c r="N105" s="72">
        <f t="shared" si="18"/>
        <v>0.035019424041468634</v>
      </c>
      <c r="O105" s="17">
        <v>200355.22240524643</v>
      </c>
      <c r="P105" s="72">
        <f t="shared" si="22"/>
        <v>0.03501941988755127</v>
      </c>
      <c r="Q105" s="17"/>
      <c r="R105" s="72">
        <f t="shared" si="19"/>
        <v>0</v>
      </c>
      <c r="S105" s="17"/>
      <c r="T105" s="72">
        <f t="shared" si="20"/>
        <v>0</v>
      </c>
      <c r="U105" s="17">
        <v>9876.67</v>
      </c>
      <c r="V105" s="72">
        <f t="shared" si="12"/>
        <v>0.017733429018407278</v>
      </c>
      <c r="W105" s="17">
        <v>143401.93</v>
      </c>
      <c r="X105" s="72">
        <f t="shared" si="23"/>
        <v>0.12087988480925803</v>
      </c>
      <c r="Y105" s="17">
        <v>22.18</v>
      </c>
      <c r="Z105" s="72">
        <f t="shared" si="13"/>
        <v>0.00023367141942534322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262999.81</v>
      </c>
      <c r="K106" s="130">
        <v>542.6</v>
      </c>
      <c r="L106" s="72">
        <f t="shared" si="17"/>
        <v>0.0011741976027844886</v>
      </c>
      <c r="M106" s="17">
        <v>120124.11273324324</v>
      </c>
      <c r="N106" s="72">
        <f t="shared" si="18"/>
        <v>0.011427374344508925</v>
      </c>
      <c r="O106" s="17">
        <v>65378.97726675677</v>
      </c>
      <c r="P106" s="72">
        <f t="shared" si="22"/>
        <v>0.01142737298902208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56600.13</v>
      </c>
      <c r="V106" s="72">
        <f t="shared" si="12"/>
        <v>0.10162477715542022</v>
      </c>
      <c r="W106" s="17">
        <v>20353.99</v>
      </c>
      <c r="X106" s="72">
        <f t="shared" si="23"/>
        <v>0.017157286283446743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/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76114.65</v>
      </c>
      <c r="K109" s="132">
        <v>289.18</v>
      </c>
      <c r="L109" s="72">
        <f t="shared" si="17"/>
        <v>0.0006257914905514531</v>
      </c>
      <c r="M109" s="21">
        <v>38376.63169737201</v>
      </c>
      <c r="N109" s="72">
        <f t="shared" si="18"/>
        <v>0.003650758590501155</v>
      </c>
      <c r="O109" s="21">
        <v>20886.938302627994</v>
      </c>
      <c r="P109" s="72">
        <f t="shared" si="22"/>
        <v>0.003650758157457211</v>
      </c>
      <c r="Q109" s="21">
        <v>0</v>
      </c>
      <c r="R109" s="72">
        <f t="shared" si="19"/>
        <v>0</v>
      </c>
      <c r="S109" s="21">
        <v>15.5</v>
      </c>
      <c r="T109" s="72">
        <f t="shared" si="20"/>
        <v>0.0003091985573393763</v>
      </c>
      <c r="U109" s="21">
        <v>5854.86</v>
      </c>
      <c r="V109" s="72">
        <f t="shared" si="12"/>
        <v>0.010512322900604356</v>
      </c>
      <c r="W109" s="21">
        <v>10691.539999999999</v>
      </c>
      <c r="X109" s="72">
        <f t="shared" si="23"/>
        <v>0.009012376079133485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51271.86000000001</v>
      </c>
      <c r="K110" s="130">
        <v>237.99</v>
      </c>
      <c r="L110" s="72">
        <f t="shared" si="17"/>
        <v>0.000515015273657723</v>
      </c>
      <c r="M110" s="17">
        <v>27015.268671151076</v>
      </c>
      <c r="N110" s="72">
        <f t="shared" si="18"/>
        <v>0.002569955199654881</v>
      </c>
      <c r="O110" s="17">
        <v>14703.381328848927</v>
      </c>
      <c r="P110" s="72">
        <f t="shared" si="22"/>
        <v>0.002569954894813159</v>
      </c>
      <c r="Q110" s="17"/>
      <c r="R110" s="72">
        <f t="shared" si="19"/>
        <v>0</v>
      </c>
      <c r="S110" s="17">
        <v>15.5</v>
      </c>
      <c r="T110" s="72">
        <f t="shared" si="20"/>
        <v>0.0003091985573393763</v>
      </c>
      <c r="U110" s="17">
        <v>534.32</v>
      </c>
      <c r="V110" s="72">
        <f t="shared" si="12"/>
        <v>0.000959364420712181</v>
      </c>
      <c r="W110" s="17">
        <v>8765.4</v>
      </c>
      <c r="X110" s="72">
        <f t="shared" si="23"/>
        <v>0.007388746736582069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24842.79</v>
      </c>
      <c r="K111" s="130">
        <v>51.19</v>
      </c>
      <c r="L111" s="72">
        <f t="shared" si="17"/>
        <v>0.00011077621689373013</v>
      </c>
      <c r="M111" s="17">
        <v>11361.363026220932</v>
      </c>
      <c r="N111" s="72">
        <f t="shared" si="18"/>
        <v>0.001080803390846274</v>
      </c>
      <c r="O111" s="17">
        <v>6183.556973779067</v>
      </c>
      <c r="P111" s="72">
        <f t="shared" si="22"/>
        <v>0.001080803262644052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5320.54</v>
      </c>
      <c r="V111" s="72">
        <f t="shared" si="12"/>
        <v>0.009552958479892175</v>
      </c>
      <c r="W111" s="17">
        <v>1926.14</v>
      </c>
      <c r="X111" s="72">
        <f t="shared" si="23"/>
        <v>0.0016236293425514166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1142054.5599999998</v>
      </c>
      <c r="K114" s="129">
        <v>20232.66</v>
      </c>
      <c r="L114" s="72">
        <f t="shared" si="17"/>
        <v>0.04378389397337562</v>
      </c>
      <c r="M114" s="15">
        <v>688725.8134393183</v>
      </c>
      <c r="N114" s="72">
        <f t="shared" si="18"/>
        <v>0.06551830029641889</v>
      </c>
      <c r="O114" s="15">
        <v>374847.2165606816</v>
      </c>
      <c r="P114" s="72">
        <f t="shared" si="22"/>
        <v>0.06551829252480036</v>
      </c>
      <c r="Q114" s="15">
        <v>0</v>
      </c>
      <c r="R114" s="72">
        <f t="shared" si="19"/>
        <v>0</v>
      </c>
      <c r="S114" s="15">
        <v>347.68</v>
      </c>
      <c r="T114" s="72">
        <f t="shared" si="20"/>
        <v>0.006935622865532539</v>
      </c>
      <c r="U114" s="15">
        <v>5451.53</v>
      </c>
      <c r="V114" s="72">
        <f t="shared" si="12"/>
        <v>0.009788149274676366</v>
      </c>
      <c r="W114" s="15">
        <v>52449.66000000001</v>
      </c>
      <c r="X114" s="72">
        <f t="shared" si="23"/>
        <v>0.0442121585050128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851956.7000000002</v>
      </c>
      <c r="K115" s="132">
        <v>12905.84</v>
      </c>
      <c r="L115" s="72">
        <f t="shared" si="17"/>
        <v>0.027928504220273067</v>
      </c>
      <c r="M115" s="21">
        <v>509652.5481838318</v>
      </c>
      <c r="N115" s="72">
        <f t="shared" si="18"/>
        <v>0.04848310902127299</v>
      </c>
      <c r="O115" s="21">
        <v>277384.4618161682</v>
      </c>
      <c r="P115" s="72">
        <f t="shared" si="22"/>
        <v>0.048483103270326657</v>
      </c>
      <c r="Q115" s="21">
        <v>0</v>
      </c>
      <c r="R115" s="72">
        <f t="shared" si="19"/>
        <v>0</v>
      </c>
      <c r="S115" s="21">
        <v>347.68</v>
      </c>
      <c r="T115" s="72">
        <f t="shared" si="20"/>
        <v>0.006935622865532539</v>
      </c>
      <c r="U115" s="21">
        <v>5137.24</v>
      </c>
      <c r="V115" s="72">
        <f t="shared" si="12"/>
        <v>0.009223845779045224</v>
      </c>
      <c r="W115" s="21">
        <v>46528.93000000001</v>
      </c>
      <c r="X115" s="72">
        <f t="shared" si="23"/>
        <v>0.039221311029063774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776037.29</v>
      </c>
      <c r="K116" s="130">
        <v>10158.49</v>
      </c>
      <c r="L116" s="72">
        <f t="shared" si="17"/>
        <v>0.021983182097143752</v>
      </c>
      <c r="M116" s="17">
        <v>468093.5029237247</v>
      </c>
      <c r="N116" s="72">
        <f t="shared" si="18"/>
        <v>0.044529608289556814</v>
      </c>
      <c r="O116" s="17">
        <v>254765.4570762753</v>
      </c>
      <c r="P116" s="72">
        <f t="shared" si="22"/>
        <v>0.04452960300756495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1482.04</v>
      </c>
      <c r="V116" s="72">
        <f t="shared" si="12"/>
        <v>0.0026609830178025914</v>
      </c>
      <c r="W116" s="17">
        <v>41537.8</v>
      </c>
      <c r="X116" s="72">
        <f t="shared" si="23"/>
        <v>0.035014064868094864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12184</v>
      </c>
      <c r="K117" s="130"/>
      <c r="L117" s="72">
        <f t="shared" si="17"/>
        <v>0</v>
      </c>
      <c r="M117" s="17">
        <v>3944.9267113066303</v>
      </c>
      <c r="N117" s="72">
        <f t="shared" si="18"/>
        <v>0.0003752798107392625</v>
      </c>
      <c r="O117" s="17">
        <v>2147.07328869337</v>
      </c>
      <c r="P117" s="72">
        <f t="shared" si="22"/>
        <v>0.0003752797662245007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3655.2</v>
      </c>
      <c r="V117" s="72">
        <f t="shared" si="12"/>
        <v>0.006562862761242633</v>
      </c>
      <c r="W117" s="17">
        <v>2436.8</v>
      </c>
      <c r="X117" s="72">
        <f t="shared" si="23"/>
        <v>0.002054087440128595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63735.41000000001</v>
      </c>
      <c r="K118" s="130">
        <v>2747.35</v>
      </c>
      <c r="L118" s="72">
        <f t="shared" si="17"/>
        <v>0.005945322123129313</v>
      </c>
      <c r="M118" s="17">
        <v>37614.11854880048</v>
      </c>
      <c r="N118" s="72">
        <f t="shared" si="18"/>
        <v>0.0035782209209769106</v>
      </c>
      <c r="O118" s="17">
        <v>20471.93145119953</v>
      </c>
      <c r="P118" s="72">
        <f t="shared" si="22"/>
        <v>0.0035782204965372055</v>
      </c>
      <c r="Q118" s="17"/>
      <c r="R118" s="72">
        <f t="shared" si="19"/>
        <v>0</v>
      </c>
      <c r="S118" s="17">
        <v>347.68</v>
      </c>
      <c r="T118" s="72">
        <f t="shared" si="20"/>
        <v>0.006935622865532539</v>
      </c>
      <c r="U118" s="17"/>
      <c r="V118" s="72">
        <f t="shared" si="12"/>
        <v>0</v>
      </c>
      <c r="W118" s="17">
        <v>2554.33</v>
      </c>
      <c r="X118" s="72">
        <f t="shared" si="23"/>
        <v>0.0021531587208403124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277977.25</v>
      </c>
      <c r="K120" s="132">
        <v>6820.46</v>
      </c>
      <c r="L120" s="72">
        <f t="shared" si="17"/>
        <v>0.0147596162585468</v>
      </c>
      <c r="M120" s="21">
        <v>171723.359106416</v>
      </c>
      <c r="N120" s="72">
        <f t="shared" si="18"/>
        <v>0.01633599669171575</v>
      </c>
      <c r="O120" s="21">
        <v>93462.48089358403</v>
      </c>
      <c r="P120" s="72">
        <f t="shared" si="22"/>
        <v>0.016335994753980277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314.29</v>
      </c>
      <c r="V120" s="72">
        <f t="shared" si="12"/>
        <v>0.0005643034956311412</v>
      </c>
      <c r="W120" s="21">
        <v>5656.66</v>
      </c>
      <c r="X120" s="72">
        <f t="shared" si="23"/>
        <v>0.004768251091217095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277977.25</v>
      </c>
      <c r="K121" s="130">
        <v>6820.46</v>
      </c>
      <c r="L121" s="72">
        <f t="shared" si="17"/>
        <v>0.0147596162585468</v>
      </c>
      <c r="M121" s="17">
        <v>171723.359106416</v>
      </c>
      <c r="N121" s="72">
        <f t="shared" si="18"/>
        <v>0.01633599669171575</v>
      </c>
      <c r="O121" s="17">
        <v>93462.48089358403</v>
      </c>
      <c r="P121" s="72">
        <f t="shared" si="22"/>
        <v>0.016335994753980277</v>
      </c>
      <c r="Q121" s="17"/>
      <c r="R121" s="72">
        <f t="shared" si="19"/>
        <v>0</v>
      </c>
      <c r="S121" s="17"/>
      <c r="T121" s="72">
        <f t="shared" si="20"/>
        <v>0</v>
      </c>
      <c r="U121" s="17">
        <v>314.29</v>
      </c>
      <c r="V121" s="72">
        <f t="shared" si="12"/>
        <v>0.0005643034956311412</v>
      </c>
      <c r="W121" s="17">
        <v>5656.66</v>
      </c>
      <c r="X121" s="72">
        <f t="shared" si="23"/>
        <v>0.004768251091217095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12120.61</v>
      </c>
      <c r="K130" s="132">
        <v>506.36</v>
      </c>
      <c r="L130" s="72">
        <f t="shared" si="17"/>
        <v>0.001095773494555757</v>
      </c>
      <c r="M130" s="21">
        <v>7349.906149070632</v>
      </c>
      <c r="N130" s="72">
        <f t="shared" si="18"/>
        <v>0.0006991945834301645</v>
      </c>
      <c r="O130" s="21">
        <v>4000.2738509293686</v>
      </c>
      <c r="P130" s="72">
        <f t="shared" si="22"/>
        <v>0.0006991945004934344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264.07</v>
      </c>
      <c r="X130" s="72">
        <f t="shared" si="23"/>
        <v>0.0002225963847319263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7784.57</v>
      </c>
      <c r="K131" s="130">
        <v>289.56</v>
      </c>
      <c r="L131" s="72">
        <f t="shared" si="17"/>
        <v>0.0006266138183971186</v>
      </c>
      <c r="M131" s="17">
        <v>4682.457050862699</v>
      </c>
      <c r="N131" s="72">
        <f t="shared" si="18"/>
        <v>0.0004454408724010116</v>
      </c>
      <c r="O131" s="17">
        <v>2548.4829491373007</v>
      </c>
      <c r="P131" s="72">
        <f t="shared" si="22"/>
        <v>0.0004454408195639183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264.07</v>
      </c>
      <c r="X131" s="72">
        <f t="shared" si="23"/>
        <v>0.0002225963847319263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4336.04</v>
      </c>
      <c r="K133" s="130">
        <v>216.8</v>
      </c>
      <c r="L133" s="72">
        <f t="shared" si="17"/>
        <v>0.00046915967615863833</v>
      </c>
      <c r="M133" s="17">
        <v>2667.449098207932</v>
      </c>
      <c r="N133" s="72">
        <f t="shared" si="18"/>
        <v>0.0002537537110291529</v>
      </c>
      <c r="O133" s="17">
        <v>1451.7909017920679</v>
      </c>
      <c r="P133" s="72">
        <f t="shared" si="22"/>
        <v>0.00025375368092951607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967812.9500000001</v>
      </c>
      <c r="K135" s="129">
        <v>24406.71</v>
      </c>
      <c r="L135" s="72">
        <f t="shared" si="17"/>
        <v>0.052816624352849624</v>
      </c>
      <c r="M135" s="15">
        <v>565100.7077615014</v>
      </c>
      <c r="N135" s="72">
        <f t="shared" si="18"/>
        <v>0.053757877440292895</v>
      </c>
      <c r="O135" s="15">
        <v>307562.7822384987</v>
      </c>
      <c r="P135" s="72">
        <f t="shared" si="22"/>
        <v>0.05375787106366659</v>
      </c>
      <c r="Q135" s="15">
        <v>0</v>
      </c>
      <c r="R135" s="72">
        <f t="shared" si="19"/>
        <v>0</v>
      </c>
      <c r="S135" s="15">
        <v>36703.41</v>
      </c>
      <c r="T135" s="72">
        <f t="shared" si="20"/>
        <v>0.7321704142861702</v>
      </c>
      <c r="U135" s="15">
        <v>11037.77</v>
      </c>
      <c r="V135" s="72">
        <f t="shared" si="12"/>
        <v>0.019818168554432344</v>
      </c>
      <c r="W135" s="15">
        <v>23001.57</v>
      </c>
      <c r="X135" s="72">
        <f t="shared" si="23"/>
        <v>0.01938904958972369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79978.27</v>
      </c>
      <c r="K136" s="130">
        <v>1992.44</v>
      </c>
      <c r="L136" s="72">
        <f t="shared" si="17"/>
        <v>0.0043116812968889175</v>
      </c>
      <c r="M136" s="17">
        <v>48700.95560161508</v>
      </c>
      <c r="N136" s="72">
        <f t="shared" si="18"/>
        <v>0.004632908730246558</v>
      </c>
      <c r="O136" s="17">
        <v>26506.074398384924</v>
      </c>
      <c r="P136" s="72">
        <f t="shared" si="22"/>
        <v>0.004632908180702398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901.07</v>
      </c>
      <c r="V136" s="72">
        <f t="shared" si="12"/>
        <v>0.0016178591454018658</v>
      </c>
      <c r="W136" s="17">
        <v>1877.73</v>
      </c>
      <c r="X136" s="72">
        <f t="shared" si="23"/>
        <v>0.001582822393693642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79978.27</v>
      </c>
      <c r="K138" s="130">
        <v>1992.44</v>
      </c>
      <c r="L138" s="72">
        <f t="shared" si="17"/>
        <v>0.0043116812968889175</v>
      </c>
      <c r="M138" s="17">
        <v>48700.95560161508</v>
      </c>
      <c r="N138" s="72">
        <f t="shared" si="18"/>
        <v>0.004632908730246558</v>
      </c>
      <c r="O138" s="17">
        <v>26506.074398384924</v>
      </c>
      <c r="P138" s="72">
        <f t="shared" si="22"/>
        <v>0.004632908180702398</v>
      </c>
      <c r="Q138" s="17"/>
      <c r="R138" s="72">
        <f t="shared" si="19"/>
        <v>0</v>
      </c>
      <c r="S138" s="17"/>
      <c r="T138" s="72">
        <f t="shared" si="20"/>
        <v>0</v>
      </c>
      <c r="U138" s="17">
        <v>901.07</v>
      </c>
      <c r="V138" s="72">
        <f t="shared" si="12"/>
        <v>0.0016178591454018658</v>
      </c>
      <c r="W138" s="17">
        <v>1877.73</v>
      </c>
      <c r="X138" s="72">
        <f t="shared" si="23"/>
        <v>0.001582822393693642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887834.6799999999</v>
      </c>
      <c r="K145" s="130">
        <v>22414.27</v>
      </c>
      <c r="L145" s="72">
        <f t="shared" si="29"/>
        <v>0.04850494305596071</v>
      </c>
      <c r="M145" s="17">
        <v>516399.7521598863</v>
      </c>
      <c r="N145" s="72">
        <f t="shared" si="30"/>
        <v>0.04912496871004633</v>
      </c>
      <c r="O145" s="17">
        <v>281056.7078401137</v>
      </c>
      <c r="P145" s="72">
        <f t="shared" si="34"/>
        <v>0.04912496288296419</v>
      </c>
      <c r="Q145" s="17">
        <v>0</v>
      </c>
      <c r="R145" s="72">
        <f t="shared" si="31"/>
        <v>0</v>
      </c>
      <c r="S145" s="17">
        <v>36703.41</v>
      </c>
      <c r="T145" s="72">
        <f t="shared" si="32"/>
        <v>0.7321704142861702</v>
      </c>
      <c r="U145" s="17">
        <v>10136.7</v>
      </c>
      <c r="V145" s="72">
        <f t="shared" si="24"/>
        <v>0.018200309409030477</v>
      </c>
      <c r="W145" s="17">
        <v>21123.84</v>
      </c>
      <c r="X145" s="72">
        <f t="shared" si="35"/>
        <v>0.017806227196030047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3339.98</v>
      </c>
      <c r="K146" s="130"/>
      <c r="L146" s="72">
        <f t="shared" si="29"/>
        <v>0</v>
      </c>
      <c r="M146" s="17"/>
      <c r="N146" s="72">
        <f t="shared" si="30"/>
        <v>0</v>
      </c>
      <c r="O146" s="17"/>
      <c r="P146" s="72">
        <f t="shared" si="34"/>
        <v>0</v>
      </c>
      <c r="Q146" s="17"/>
      <c r="R146" s="72">
        <f t="shared" si="31"/>
        <v>0</v>
      </c>
      <c r="S146" s="17">
        <v>3339.98</v>
      </c>
      <c r="T146" s="72">
        <f t="shared" si="32"/>
        <v>0.06662690306724968</v>
      </c>
      <c r="U146" s="17"/>
      <c r="V146" s="72">
        <f t="shared" si="24"/>
        <v>0</v>
      </c>
      <c r="W146" s="17"/>
      <c r="X146" s="72">
        <f t="shared" si="35"/>
        <v>0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527324.13</v>
      </c>
      <c r="K147" s="130">
        <v>13446.19</v>
      </c>
      <c r="L147" s="72">
        <f t="shared" si="29"/>
        <v>0.029097832776602956</v>
      </c>
      <c r="M147" s="17">
        <v>309785.19346861815</v>
      </c>
      <c r="N147" s="72">
        <f t="shared" si="30"/>
        <v>0.02946978164170323</v>
      </c>
      <c r="O147" s="17">
        <v>168604.27653138185</v>
      </c>
      <c r="P147" s="72">
        <f t="shared" si="34"/>
        <v>0.02946977814607071</v>
      </c>
      <c r="Q147" s="17"/>
      <c r="R147" s="72">
        <f t="shared" si="31"/>
        <v>0</v>
      </c>
      <c r="S147" s="17">
        <v>16735.45</v>
      </c>
      <c r="T147" s="72">
        <f t="shared" si="32"/>
        <v>0.3338436771887268</v>
      </c>
      <c r="U147" s="17">
        <v>6080.95</v>
      </c>
      <c r="V147" s="72">
        <f t="shared" si="24"/>
        <v>0.010918264474715033</v>
      </c>
      <c r="W147" s="17">
        <v>12672.07</v>
      </c>
      <c r="X147" s="72">
        <f t="shared" si="35"/>
        <v>0.010681853179346012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357170.57</v>
      </c>
      <c r="K148" s="130">
        <v>8968.08</v>
      </c>
      <c r="L148" s="72">
        <f t="shared" si="29"/>
        <v>0.019407110279357754</v>
      </c>
      <c r="M148" s="17">
        <v>206614.55869126812</v>
      </c>
      <c r="N148" s="72">
        <f t="shared" si="30"/>
        <v>0.019655187068343096</v>
      </c>
      <c r="O148" s="17">
        <v>112452.43130873189</v>
      </c>
      <c r="P148" s="72">
        <f t="shared" si="34"/>
        <v>0.019655184736893483</v>
      </c>
      <c r="Q148" s="17"/>
      <c r="R148" s="72">
        <f t="shared" si="31"/>
        <v>0</v>
      </c>
      <c r="S148" s="17">
        <v>16627.98</v>
      </c>
      <c r="T148" s="72">
        <f t="shared" si="32"/>
        <v>0.3316998340301937</v>
      </c>
      <c r="U148" s="17">
        <v>4055.75</v>
      </c>
      <c r="V148" s="72">
        <f t="shared" si="24"/>
        <v>0.007282044934315443</v>
      </c>
      <c r="W148" s="17">
        <v>8451.77</v>
      </c>
      <c r="X148" s="72">
        <f t="shared" si="35"/>
        <v>0.0071243740166840345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3686326.9700000007</v>
      </c>
      <c r="K155" s="129">
        <v>93666.37</v>
      </c>
      <c r="L155" s="72">
        <f t="shared" si="29"/>
        <v>0.20269595856160144</v>
      </c>
      <c r="M155" s="15">
        <v>2271769.8213560614</v>
      </c>
      <c r="N155" s="72">
        <f t="shared" si="30"/>
        <v>0.21611284847400658</v>
      </c>
      <c r="O155" s="15">
        <v>1236437.748643939</v>
      </c>
      <c r="P155" s="72">
        <f t="shared" si="34"/>
        <v>0.21611282283923564</v>
      </c>
      <c r="Q155" s="15">
        <v>66669.32</v>
      </c>
      <c r="R155" s="72">
        <f t="shared" si="31"/>
        <v>0.6047084109294518</v>
      </c>
      <c r="S155" s="15">
        <v>3.14</v>
      </c>
      <c r="T155" s="72">
        <f t="shared" si="32"/>
        <v>6.263764322875107E-05</v>
      </c>
      <c r="U155" s="15">
        <v>5390.91</v>
      </c>
      <c r="V155" s="72">
        <f t="shared" si="24"/>
        <v>0.009679306874647221</v>
      </c>
      <c r="W155" s="15">
        <v>12389.66</v>
      </c>
      <c r="X155" s="72">
        <f t="shared" si="35"/>
        <v>0.010443797190357701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2329629.8300000005</v>
      </c>
      <c r="K156" s="129">
        <v>60169.57000000001</v>
      </c>
      <c r="L156" s="72">
        <f t="shared" si="29"/>
        <v>0.13020819177031606</v>
      </c>
      <c r="M156" s="15">
        <v>1419857.0700224082</v>
      </c>
      <c r="N156" s="72">
        <f t="shared" si="30"/>
        <v>0.1350706189262324</v>
      </c>
      <c r="O156" s="15">
        <v>772774.0999775922</v>
      </c>
      <c r="P156" s="72">
        <f t="shared" si="34"/>
        <v>0.13507060290449005</v>
      </c>
      <c r="Q156" s="15">
        <v>60643.04</v>
      </c>
      <c r="R156" s="72">
        <f t="shared" si="31"/>
        <v>0.5500484533565241</v>
      </c>
      <c r="S156" s="15">
        <v>0</v>
      </c>
      <c r="T156" s="72">
        <f t="shared" si="32"/>
        <v>0</v>
      </c>
      <c r="U156" s="15">
        <v>4903.62</v>
      </c>
      <c r="V156" s="72">
        <f t="shared" si="24"/>
        <v>0.008804384190546235</v>
      </c>
      <c r="W156" s="15">
        <v>11282.43</v>
      </c>
      <c r="X156" s="72">
        <f t="shared" si="35"/>
        <v>0.009510463623247728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2319180.5500000003</v>
      </c>
      <c r="K157" s="132">
        <v>59747.030000000006</v>
      </c>
      <c r="L157" s="72">
        <f t="shared" si="29"/>
        <v>0.12929380648634894</v>
      </c>
      <c r="M157" s="21">
        <v>1413419.7163388836</v>
      </c>
      <c r="N157" s="72">
        <f t="shared" si="30"/>
        <v>0.13445823521195685</v>
      </c>
      <c r="O157" s="21">
        <v>769270.4936611167</v>
      </c>
      <c r="P157" s="72">
        <f t="shared" si="34"/>
        <v>0.13445821926285395</v>
      </c>
      <c r="Q157" s="21">
        <v>60643.04</v>
      </c>
      <c r="R157" s="72">
        <f t="shared" si="31"/>
        <v>0.5500484533565241</v>
      </c>
      <c r="S157" s="21">
        <v>0</v>
      </c>
      <c r="T157" s="72">
        <f t="shared" si="32"/>
        <v>0</v>
      </c>
      <c r="U157" s="21">
        <v>4903.62</v>
      </c>
      <c r="V157" s="72">
        <f t="shared" si="24"/>
        <v>0.008804384190546235</v>
      </c>
      <c r="W157" s="21">
        <v>11196.65</v>
      </c>
      <c r="X157" s="72">
        <f t="shared" si="35"/>
        <v>0.009438155834092183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1621388.44</v>
      </c>
      <c r="K158" s="97">
        <v>41765.25</v>
      </c>
      <c r="L158" s="72">
        <f t="shared" si="29"/>
        <v>0.09038086330574063</v>
      </c>
      <c r="M158" s="18">
        <v>988222.8232465954</v>
      </c>
      <c r="N158" s="72">
        <f t="shared" si="30"/>
        <v>0.09400936980990618</v>
      </c>
      <c r="O158" s="18">
        <v>537852.0267534048</v>
      </c>
      <c r="P158" s="72">
        <f t="shared" si="34"/>
        <v>0.09400935865874753</v>
      </c>
      <c r="Q158" s="18">
        <v>42411.4</v>
      </c>
      <c r="R158" s="72">
        <f t="shared" si="31"/>
        <v>0.3846826441201643</v>
      </c>
      <c r="S158" s="18">
        <v>0</v>
      </c>
      <c r="T158" s="72">
        <f t="shared" si="32"/>
        <v>0</v>
      </c>
      <c r="U158" s="18">
        <v>3429.42</v>
      </c>
      <c r="V158" s="72">
        <f t="shared" si="24"/>
        <v>0.006157477787989908</v>
      </c>
      <c r="W158" s="18">
        <v>7707.52</v>
      </c>
      <c r="X158" s="72">
        <f t="shared" si="35"/>
        <v>0.006497012486268857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1621388.44</v>
      </c>
      <c r="K159" s="130">
        <v>41765.25</v>
      </c>
      <c r="L159" s="72">
        <f t="shared" si="29"/>
        <v>0.09038086330574063</v>
      </c>
      <c r="M159" s="17">
        <v>988222.8232465954</v>
      </c>
      <c r="N159" s="72">
        <f t="shared" si="30"/>
        <v>0.09400936980990618</v>
      </c>
      <c r="O159" s="17">
        <v>537852.0267534048</v>
      </c>
      <c r="P159" s="72">
        <f t="shared" si="34"/>
        <v>0.09400935865874753</v>
      </c>
      <c r="Q159" s="17">
        <v>42411.4</v>
      </c>
      <c r="R159" s="72">
        <f t="shared" si="31"/>
        <v>0.3846826441201643</v>
      </c>
      <c r="S159" s="17"/>
      <c r="T159" s="72">
        <f t="shared" si="32"/>
        <v>0</v>
      </c>
      <c r="U159" s="17">
        <v>3429.42</v>
      </c>
      <c r="V159" s="72">
        <f t="shared" si="24"/>
        <v>0.006157477787989908</v>
      </c>
      <c r="W159" s="17">
        <v>7707.52</v>
      </c>
      <c r="X159" s="72">
        <f t="shared" si="35"/>
        <v>0.006497012486268857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549335.7200000001</v>
      </c>
      <c r="K162" s="130">
        <v>14146.02</v>
      </c>
      <c r="L162" s="72">
        <f t="shared" si="29"/>
        <v>0.030612279345634784</v>
      </c>
      <c r="M162" s="17">
        <v>334714.3911113924</v>
      </c>
      <c r="N162" s="72">
        <f t="shared" si="30"/>
        <v>0.03184128946881906</v>
      </c>
      <c r="O162" s="17">
        <v>182172.2888886076</v>
      </c>
      <c r="P162" s="72">
        <f t="shared" si="34"/>
        <v>0.03184128569188416</v>
      </c>
      <c r="Q162" s="17">
        <v>14364.89</v>
      </c>
      <c r="R162" s="72">
        <f t="shared" si="31"/>
        <v>0.13029336140036185</v>
      </c>
      <c r="S162" s="17"/>
      <c r="T162" s="72">
        <f t="shared" si="32"/>
        <v>0</v>
      </c>
      <c r="U162" s="17">
        <v>1161.56</v>
      </c>
      <c r="V162" s="72">
        <f t="shared" si="24"/>
        <v>0.002085565459878801</v>
      </c>
      <c r="W162" s="17">
        <v>2776.57</v>
      </c>
      <c r="X162" s="72">
        <f t="shared" si="35"/>
        <v>0.002340494732287366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148456.39</v>
      </c>
      <c r="K163" s="130">
        <v>3835.76</v>
      </c>
      <c r="L163" s="72">
        <f t="shared" si="29"/>
        <v>0.008300663834973517</v>
      </c>
      <c r="M163" s="17">
        <v>90482.50198089569</v>
      </c>
      <c r="N163" s="72">
        <f t="shared" si="30"/>
        <v>0.008607575933231611</v>
      </c>
      <c r="O163" s="17">
        <v>49246.17801910432</v>
      </c>
      <c r="P163" s="72">
        <f t="shared" si="34"/>
        <v>0.008607574912222268</v>
      </c>
      <c r="Q163" s="17">
        <v>3866.75</v>
      </c>
      <c r="R163" s="72">
        <f t="shared" si="31"/>
        <v>0.03507244783599799</v>
      </c>
      <c r="S163" s="17"/>
      <c r="T163" s="72">
        <f t="shared" si="32"/>
        <v>0</v>
      </c>
      <c r="U163" s="17">
        <v>312.64</v>
      </c>
      <c r="V163" s="72">
        <f t="shared" si="24"/>
        <v>0.000561340942677527</v>
      </c>
      <c r="W163" s="17">
        <v>712.56</v>
      </c>
      <c r="X163" s="72">
        <f t="shared" si="35"/>
        <v>0.0006006486155359617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10449.28</v>
      </c>
      <c r="K165" s="133">
        <v>422.54</v>
      </c>
      <c r="L165" s="72">
        <f t="shared" si="29"/>
        <v>0.0009143852839671174</v>
      </c>
      <c r="M165" s="23">
        <v>6437.353683524418</v>
      </c>
      <c r="N165" s="72">
        <f t="shared" si="30"/>
        <v>0.0006123837142755381</v>
      </c>
      <c r="O165" s="23">
        <v>3503.6063164755815</v>
      </c>
      <c r="P165" s="72">
        <f t="shared" si="34"/>
        <v>0.0006123836416360984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7.230778915554451E-05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1356697.1400000001</v>
      </c>
      <c r="K166" s="132">
        <v>33496.799999999996</v>
      </c>
      <c r="L166" s="72">
        <f t="shared" si="29"/>
        <v>0.0724877667912854</v>
      </c>
      <c r="M166" s="21">
        <v>851912.7513336532</v>
      </c>
      <c r="N166" s="72">
        <f t="shared" si="30"/>
        <v>0.08104222954777417</v>
      </c>
      <c r="O166" s="21">
        <v>463663.6486663468</v>
      </c>
      <c r="P166" s="72">
        <f t="shared" si="34"/>
        <v>0.0810422199347456</v>
      </c>
      <c r="Q166" s="21">
        <v>6026.28</v>
      </c>
      <c r="R166" s="72">
        <f t="shared" si="31"/>
        <v>0.054659957572927645</v>
      </c>
      <c r="S166" s="21">
        <v>3.14</v>
      </c>
      <c r="T166" s="72">
        <f t="shared" si="32"/>
        <v>6.263764322875107E-05</v>
      </c>
      <c r="U166" s="21">
        <v>487.28999999999996</v>
      </c>
      <c r="V166" s="72">
        <f t="shared" si="24"/>
        <v>0.0008749226841009856</v>
      </c>
      <c r="W166" s="21">
        <v>1107.23</v>
      </c>
      <c r="X166" s="72">
        <f t="shared" si="35"/>
        <v>0.0009333335671099738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1328475.45</v>
      </c>
      <c r="K167" s="132">
        <v>33235.49</v>
      </c>
      <c r="L167" s="72">
        <f t="shared" si="29"/>
        <v>0.07192228655615157</v>
      </c>
      <c r="M167" s="21">
        <v>833806.7680900085</v>
      </c>
      <c r="N167" s="72">
        <f t="shared" si="30"/>
        <v>0.07931981226041405</v>
      </c>
      <c r="O167" s="21">
        <v>453809.2519099915</v>
      </c>
      <c r="P167" s="72">
        <f t="shared" si="34"/>
        <v>0.07931980285169435</v>
      </c>
      <c r="Q167" s="21">
        <v>6026.28</v>
      </c>
      <c r="R167" s="72">
        <f t="shared" si="31"/>
        <v>0.054659957572927645</v>
      </c>
      <c r="S167" s="21">
        <v>3.14</v>
      </c>
      <c r="T167" s="72">
        <f t="shared" si="32"/>
        <v>6.263764322875107E-05</v>
      </c>
      <c r="U167" s="21">
        <v>487.28999999999996</v>
      </c>
      <c r="V167" s="72">
        <f t="shared" si="24"/>
        <v>0.0008749226841009856</v>
      </c>
      <c r="W167" s="21">
        <v>1107.23</v>
      </c>
      <c r="X167" s="72">
        <f t="shared" si="35"/>
        <v>0.0009333335671099738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212143.25000000003</v>
      </c>
      <c r="K168" s="130">
        <v>5464.58</v>
      </c>
      <c r="L168" s="72">
        <f t="shared" si="29"/>
        <v>0.0118254639443864</v>
      </c>
      <c r="M168" s="17">
        <v>129299.55767763752</v>
      </c>
      <c r="N168" s="72">
        <f t="shared" si="30"/>
        <v>0.012300231939635276</v>
      </c>
      <c r="O168" s="17">
        <v>70372.8223223625</v>
      </c>
      <c r="P168" s="72">
        <f t="shared" si="34"/>
        <v>0.012300230480612224</v>
      </c>
      <c r="Q168" s="17">
        <v>5549.13</v>
      </c>
      <c r="R168" s="72">
        <f t="shared" si="31"/>
        <v>0.05033208054830841</v>
      </c>
      <c r="S168" s="17"/>
      <c r="T168" s="72">
        <f t="shared" si="32"/>
        <v>0</v>
      </c>
      <c r="U168" s="17">
        <v>448.71</v>
      </c>
      <c r="V168" s="72">
        <f t="shared" si="24"/>
        <v>0.0008056528095855718</v>
      </c>
      <c r="W168" s="17">
        <v>1008.45</v>
      </c>
      <c r="X168" s="72">
        <f t="shared" si="35"/>
        <v>0.0008500674979471773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1116332.2</v>
      </c>
      <c r="K169" s="130">
        <v>27770.91</v>
      </c>
      <c r="L169" s="72">
        <f t="shared" si="29"/>
        <v>0.060096822611765174</v>
      </c>
      <c r="M169" s="17">
        <v>704507.210412371</v>
      </c>
      <c r="N169" s="72">
        <f t="shared" si="30"/>
        <v>0.06701958032077877</v>
      </c>
      <c r="O169" s="17">
        <v>383436.429587629</v>
      </c>
      <c r="P169" s="72">
        <f t="shared" si="34"/>
        <v>0.06701957237108212</v>
      </c>
      <c r="Q169" s="17">
        <v>477.15</v>
      </c>
      <c r="R169" s="72">
        <f t="shared" si="31"/>
        <v>0.004327877024619239</v>
      </c>
      <c r="S169" s="17">
        <v>3.14</v>
      </c>
      <c r="T169" s="72">
        <f t="shared" si="32"/>
        <v>6.263764322875107E-05</v>
      </c>
      <c r="U169" s="17">
        <v>38.58</v>
      </c>
      <c r="V169" s="72">
        <f t="shared" si="24"/>
        <v>6.926987451541386E-05</v>
      </c>
      <c r="W169" s="17">
        <v>98.78</v>
      </c>
      <c r="X169" s="72">
        <f t="shared" si="35"/>
        <v>8.326606916279654E-05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28221.690000000002</v>
      </c>
      <c r="K171" s="132">
        <v>261.31</v>
      </c>
      <c r="L171" s="72">
        <f t="shared" si="29"/>
        <v>0.0005654802351338274</v>
      </c>
      <c r="M171" s="21">
        <v>18105.98324364473</v>
      </c>
      <c r="N171" s="72">
        <f t="shared" si="30"/>
        <v>0.0017224172873601216</v>
      </c>
      <c r="O171" s="21">
        <v>9854.396756355274</v>
      </c>
      <c r="P171" s="72">
        <f t="shared" si="34"/>
        <v>0.0017224170830512481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2686.7200000000003</v>
      </c>
      <c r="K172" s="130">
        <v>206.05</v>
      </c>
      <c r="L172" s="72">
        <f t="shared" si="29"/>
        <v>0.0004458964542088904</v>
      </c>
      <c r="M172" s="17">
        <v>1606.3790782890708</v>
      </c>
      <c r="N172" s="72">
        <f t="shared" si="30"/>
        <v>0.00015281440710876006</v>
      </c>
      <c r="O172" s="17">
        <v>874.2909217109295</v>
      </c>
      <c r="P172" s="72">
        <f t="shared" si="34"/>
        <v>0.0001528143889822935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25534.97</v>
      </c>
      <c r="K173" s="130">
        <v>55.26</v>
      </c>
      <c r="L173" s="72">
        <f t="shared" si="29"/>
        <v>0.00011958378092493704</v>
      </c>
      <c r="M173" s="17">
        <v>16499.604165355657</v>
      </c>
      <c r="N173" s="72">
        <f t="shared" si="30"/>
        <v>0.0015696028802513614</v>
      </c>
      <c r="O173" s="17">
        <v>8980.105834644344</v>
      </c>
      <c r="P173" s="72">
        <f t="shared" si="34"/>
        <v>0.0015696026940689545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1105392.35</v>
      </c>
      <c r="K175" s="129">
        <v>37015.810000000005</v>
      </c>
      <c r="L175" s="72">
        <f t="shared" si="29"/>
        <v>0.0801029770864838</v>
      </c>
      <c r="M175" s="15">
        <v>571270.2118003118</v>
      </c>
      <c r="N175" s="72">
        <f t="shared" si="30"/>
        <v>0.05434478069033401</v>
      </c>
      <c r="O175" s="15">
        <v>310920.60819968826</v>
      </c>
      <c r="P175" s="72">
        <f t="shared" si="34"/>
        <v>0.0543447742440907</v>
      </c>
      <c r="Q175" s="15">
        <v>36834.15</v>
      </c>
      <c r="R175" s="72">
        <f t="shared" si="31"/>
        <v>0.3340955077153489</v>
      </c>
      <c r="S175" s="15">
        <v>0</v>
      </c>
      <c r="T175" s="72">
        <f t="shared" si="32"/>
        <v>0</v>
      </c>
      <c r="U175" s="15">
        <v>18062.39</v>
      </c>
      <c r="V175" s="72">
        <f t="shared" si="24"/>
        <v>0.03243077990535164</v>
      </c>
      <c r="W175" s="15">
        <v>19191.79</v>
      </c>
      <c r="X175" s="72">
        <f t="shared" si="35"/>
        <v>0.016177616050798413</v>
      </c>
      <c r="Y175" s="15">
        <v>6064.29</v>
      </c>
      <c r="Z175" s="72">
        <f t="shared" si="25"/>
        <v>0.06388869486505476</v>
      </c>
      <c r="AA175" s="15">
        <v>82360.37</v>
      </c>
      <c r="AB175" s="72">
        <f t="shared" si="33"/>
        <v>0.8863744327541218</v>
      </c>
      <c r="AC175" s="15">
        <v>20538.54</v>
      </c>
      <c r="AD175" s="72">
        <f t="shared" si="26"/>
        <v>0.567669713248374</v>
      </c>
      <c r="AE175" s="15">
        <v>0</v>
      </c>
      <c r="AF175" s="72">
        <f t="shared" si="27"/>
        <v>0</v>
      </c>
      <c r="AG175" s="15">
        <v>3134.19</v>
      </c>
      <c r="AH175" s="72">
        <f t="shared" si="28"/>
        <v>0.03527468523978973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260137.42000000004</v>
      </c>
      <c r="K176" s="129">
        <v>2838.83</v>
      </c>
      <c r="L176" s="72">
        <f t="shared" si="29"/>
        <v>0.006143286731870051</v>
      </c>
      <c r="M176" s="15">
        <v>91802.9645308126</v>
      </c>
      <c r="N176" s="72">
        <f t="shared" si="30"/>
        <v>0.008733191178351581</v>
      </c>
      <c r="O176" s="15">
        <v>49964.855469187416</v>
      </c>
      <c r="P176" s="72">
        <f t="shared" si="34"/>
        <v>0.00873319014244207</v>
      </c>
      <c r="Q176" s="15">
        <v>27257.190000000002</v>
      </c>
      <c r="R176" s="72">
        <f t="shared" si="31"/>
        <v>0.24722994101787965</v>
      </c>
      <c r="S176" s="15">
        <v>0</v>
      </c>
      <c r="T176" s="72">
        <f t="shared" si="32"/>
        <v>0</v>
      </c>
      <c r="U176" s="15">
        <v>18062.39</v>
      </c>
      <c r="V176" s="72">
        <f t="shared" si="24"/>
        <v>0.03243077990535164</v>
      </c>
      <c r="W176" s="15">
        <v>19191.79</v>
      </c>
      <c r="X176" s="72">
        <f t="shared" si="35"/>
        <v>0.016177616050798413</v>
      </c>
      <c r="Y176" s="15">
        <v>6064.29</v>
      </c>
      <c r="Z176" s="72">
        <f t="shared" si="25"/>
        <v>0.06388869486505476</v>
      </c>
      <c r="AA176" s="15">
        <v>26478.28</v>
      </c>
      <c r="AB176" s="72">
        <f t="shared" si="33"/>
        <v>0.28496314933146616</v>
      </c>
      <c r="AC176" s="15">
        <v>15342.64</v>
      </c>
      <c r="AD176" s="72">
        <f t="shared" si="26"/>
        <v>0.42405896666817755</v>
      </c>
      <c r="AE176" s="15">
        <v>0</v>
      </c>
      <c r="AF176" s="72">
        <f t="shared" si="27"/>
        <v>0</v>
      </c>
      <c r="AG176" s="15">
        <v>3134.19</v>
      </c>
      <c r="AH176" s="72">
        <f t="shared" si="28"/>
        <v>0.03527468523978973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68655.78</v>
      </c>
      <c r="K177" s="130">
        <v>1198.9</v>
      </c>
      <c r="L177" s="72">
        <f t="shared" si="29"/>
        <v>0.002594444353074684</v>
      </c>
      <c r="M177" s="17">
        <v>28367.64938219738</v>
      </c>
      <c r="N177" s="72">
        <f t="shared" si="30"/>
        <v>0.0026986068108075722</v>
      </c>
      <c r="O177" s="17">
        <v>15439.43061780262</v>
      </c>
      <c r="P177" s="72">
        <f t="shared" si="34"/>
        <v>0.0026986064907055154</v>
      </c>
      <c r="Q177" s="17">
        <v>1217.45</v>
      </c>
      <c r="R177" s="72">
        <f t="shared" si="31"/>
        <v>0.01104259432803666</v>
      </c>
      <c r="S177" s="17"/>
      <c r="T177" s="72">
        <f t="shared" si="32"/>
        <v>0</v>
      </c>
      <c r="U177" s="17">
        <v>6087.89</v>
      </c>
      <c r="V177" s="72">
        <f t="shared" si="24"/>
        <v>0.0109307251519866</v>
      </c>
      <c r="W177" s="17">
        <v>13765.94</v>
      </c>
      <c r="X177" s="72">
        <f t="shared" si="35"/>
        <v>0.011603925006386996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2578.52</v>
      </c>
      <c r="AD177" s="72">
        <f t="shared" si="26"/>
        <v>0.07126834278411208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101853.62</v>
      </c>
      <c r="K178" s="130">
        <v>1369.67</v>
      </c>
      <c r="L178" s="72">
        <f t="shared" si="29"/>
        <v>0.002963994158875471</v>
      </c>
      <c r="M178" s="17">
        <v>29755.283180926475</v>
      </c>
      <c r="N178" s="72">
        <f t="shared" si="30"/>
        <v>0.0028306120386537383</v>
      </c>
      <c r="O178" s="17">
        <v>16194.666819073525</v>
      </c>
      <c r="P178" s="72">
        <f t="shared" si="34"/>
        <v>0.002830611702893548</v>
      </c>
      <c r="Q178" s="17">
        <v>26039.74</v>
      </c>
      <c r="R178" s="72">
        <f t="shared" si="31"/>
        <v>0.23618734668984298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26478.28</v>
      </c>
      <c r="AB178" s="72">
        <f t="shared" si="33"/>
        <v>0.28496314933146616</v>
      </c>
      <c r="AC178" s="17">
        <v>2015.98</v>
      </c>
      <c r="AD178" s="72">
        <f t="shared" si="26"/>
        <v>0.0557201626071988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89628.02</v>
      </c>
      <c r="K179" s="130">
        <v>270.26</v>
      </c>
      <c r="L179" s="72">
        <f t="shared" si="29"/>
        <v>0.0005848482199198966</v>
      </c>
      <c r="M179" s="17">
        <v>33680.03196768874</v>
      </c>
      <c r="N179" s="72">
        <f t="shared" si="30"/>
        <v>0.0032039723288902703</v>
      </c>
      <c r="O179" s="17">
        <v>18330.75803231127</v>
      </c>
      <c r="P179" s="72">
        <f t="shared" si="34"/>
        <v>0.003203971948843007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11974.5</v>
      </c>
      <c r="V179" s="72">
        <f t="shared" si="24"/>
        <v>0.021500054753365045</v>
      </c>
      <c r="W179" s="17">
        <v>5425.85</v>
      </c>
      <c r="X179" s="72">
        <f t="shared" si="35"/>
        <v>0.004573691044411416</v>
      </c>
      <c r="Y179" s="17">
        <v>6064.29</v>
      </c>
      <c r="Z179" s="72">
        <f t="shared" si="25"/>
        <v>0.06388869486505476</v>
      </c>
      <c r="AA179" s="17"/>
      <c r="AB179" s="72">
        <f t="shared" si="33"/>
        <v>0</v>
      </c>
      <c r="AC179" s="17">
        <v>10748.14</v>
      </c>
      <c r="AD179" s="72">
        <f t="shared" si="26"/>
        <v>0.2970704612768667</v>
      </c>
      <c r="AE179" s="17"/>
      <c r="AF179" s="72">
        <f t="shared" si="27"/>
        <v>0</v>
      </c>
      <c r="AG179" s="17">
        <v>3134.19</v>
      </c>
      <c r="AH179" s="72">
        <f t="shared" si="28"/>
        <v>0.03527468523978973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845254.9299999999</v>
      </c>
      <c r="K183" s="129">
        <v>34176.98</v>
      </c>
      <c r="L183" s="72">
        <f t="shared" si="29"/>
        <v>0.07395969035461375</v>
      </c>
      <c r="M183" s="15">
        <v>479467.2472694992</v>
      </c>
      <c r="N183" s="72">
        <f t="shared" si="30"/>
        <v>0.04561158951198242</v>
      </c>
      <c r="O183" s="15">
        <v>260955.75273050086</v>
      </c>
      <c r="P183" s="72">
        <f t="shared" si="34"/>
        <v>0.04561158410164863</v>
      </c>
      <c r="Q183" s="15">
        <v>9576.96</v>
      </c>
      <c r="R183" s="72">
        <f t="shared" si="31"/>
        <v>0.08686556669746927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55882.09</v>
      </c>
      <c r="AB183" s="72">
        <f t="shared" si="33"/>
        <v>0.6014112834226556</v>
      </c>
      <c r="AC183" s="15">
        <v>5195.9</v>
      </c>
      <c r="AD183" s="72">
        <f t="shared" si="26"/>
        <v>0.14361074658019635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843737.84</v>
      </c>
      <c r="K184" s="130">
        <v>34176.98</v>
      </c>
      <c r="L184" s="72">
        <f t="shared" si="29"/>
        <v>0.07395969035461375</v>
      </c>
      <c r="M184" s="17">
        <v>479467.2472694992</v>
      </c>
      <c r="N184" s="72">
        <f t="shared" si="30"/>
        <v>0.04561158951198242</v>
      </c>
      <c r="O184" s="17">
        <v>260955.75273050086</v>
      </c>
      <c r="P184" s="72">
        <f t="shared" si="34"/>
        <v>0.04561158410164863</v>
      </c>
      <c r="Q184" s="17">
        <v>9576.96</v>
      </c>
      <c r="R184" s="72">
        <f t="shared" si="31"/>
        <v>0.08686556669746927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55882.09</v>
      </c>
      <c r="AB184" s="72">
        <f t="shared" si="33"/>
        <v>0.6014112834226556</v>
      </c>
      <c r="AC184" s="17">
        <v>3678.81</v>
      </c>
      <c r="AD184" s="72">
        <f t="shared" si="26"/>
        <v>0.10167952628547358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1517.09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1517.09</v>
      </c>
      <c r="AD185" s="72">
        <f t="shared" si="26"/>
        <v>0.04193122029472278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1267577.18</v>
      </c>
      <c r="K189" s="129">
        <v>35726.53999999999</v>
      </c>
      <c r="L189" s="72">
        <f t="shared" si="29"/>
        <v>0.07731297018758596</v>
      </c>
      <c r="M189" s="15">
        <v>774240.7771915139</v>
      </c>
      <c r="N189" s="72">
        <f t="shared" si="30"/>
        <v>0.07365331566193106</v>
      </c>
      <c r="O189" s="15">
        <v>421389.75280848605</v>
      </c>
      <c r="P189" s="72">
        <f t="shared" si="34"/>
        <v>0.07365330692535715</v>
      </c>
      <c r="Q189" s="15">
        <v>0</v>
      </c>
      <c r="R189" s="72">
        <f t="shared" si="31"/>
        <v>0</v>
      </c>
      <c r="S189" s="15">
        <v>4151.63</v>
      </c>
      <c r="T189" s="72">
        <f t="shared" si="32"/>
        <v>0.08281793591012096</v>
      </c>
      <c r="U189" s="15">
        <v>7590.59</v>
      </c>
      <c r="V189" s="72">
        <f t="shared" si="24"/>
        <v>0.013628802923741716</v>
      </c>
      <c r="W189" s="15">
        <v>15817.66</v>
      </c>
      <c r="X189" s="72">
        <f t="shared" si="35"/>
        <v>0.013333411333808467</v>
      </c>
      <c r="Y189" s="15">
        <v>0</v>
      </c>
      <c r="Z189" s="72">
        <f t="shared" si="25"/>
        <v>0</v>
      </c>
      <c r="AA189" s="15">
        <v>8660.23</v>
      </c>
      <c r="AB189" s="72">
        <f t="shared" si="33"/>
        <v>0.09320267082056853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1267577.18</v>
      </c>
      <c r="K191" s="97">
        <v>35726.53999999999</v>
      </c>
      <c r="L191" s="72">
        <f t="shared" si="29"/>
        <v>0.07731297018758596</v>
      </c>
      <c r="M191" s="18">
        <v>774240.7771915139</v>
      </c>
      <c r="N191" s="72">
        <f t="shared" si="30"/>
        <v>0.07365331566193106</v>
      </c>
      <c r="O191" s="18">
        <v>421389.75280848605</v>
      </c>
      <c r="P191" s="72">
        <f t="shared" si="34"/>
        <v>0.07365330692535715</v>
      </c>
      <c r="Q191" s="18">
        <v>0</v>
      </c>
      <c r="R191" s="72">
        <f t="shared" si="31"/>
        <v>0</v>
      </c>
      <c r="S191" s="18">
        <v>4151.63</v>
      </c>
      <c r="T191" s="72">
        <f t="shared" si="32"/>
        <v>0.08281793591012096</v>
      </c>
      <c r="U191" s="18">
        <v>7590.59</v>
      </c>
      <c r="V191" s="72">
        <f t="shared" si="24"/>
        <v>0.013628802923741716</v>
      </c>
      <c r="W191" s="18">
        <v>15817.66</v>
      </c>
      <c r="X191" s="72">
        <f t="shared" si="35"/>
        <v>0.013333411333808467</v>
      </c>
      <c r="Y191" s="18">
        <v>0</v>
      </c>
      <c r="Z191" s="72">
        <f t="shared" si="25"/>
        <v>0</v>
      </c>
      <c r="AA191" s="18">
        <v>8660.23</v>
      </c>
      <c r="AB191" s="72">
        <f t="shared" si="33"/>
        <v>0.09320267082056853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559043.98</v>
      </c>
      <c r="K192" s="130">
        <v>14629.77</v>
      </c>
      <c r="L192" s="72">
        <f t="shared" si="29"/>
        <v>0.031659124333373444</v>
      </c>
      <c r="M192" s="17">
        <v>337045.43354076846</v>
      </c>
      <c r="N192" s="72">
        <f t="shared" si="30"/>
        <v>0.0320630409044577</v>
      </c>
      <c r="O192" s="17">
        <v>183440.98645923156</v>
      </c>
      <c r="P192" s="72">
        <f t="shared" si="34"/>
        <v>0.03206303710121918</v>
      </c>
      <c r="Q192" s="17"/>
      <c r="R192" s="72">
        <f t="shared" si="31"/>
        <v>0</v>
      </c>
      <c r="S192" s="17">
        <v>3524.11</v>
      </c>
      <c r="T192" s="72">
        <f t="shared" si="32"/>
        <v>0.07029998244550126</v>
      </c>
      <c r="U192" s="17">
        <v>6616.32</v>
      </c>
      <c r="V192" s="72">
        <f t="shared" si="24"/>
        <v>0.011879514156397696</v>
      </c>
      <c r="W192" s="17">
        <v>13787.36</v>
      </c>
      <c r="X192" s="72">
        <f t="shared" si="35"/>
        <v>0.011621980880060483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82433.06000000001</v>
      </c>
      <c r="K193" s="130">
        <v>2154.33</v>
      </c>
      <c r="L193" s="72">
        <f t="shared" si="29"/>
        <v>0.004662014599348889</v>
      </c>
      <c r="M193" s="17">
        <v>49633.187371619046</v>
      </c>
      <c r="N193" s="72">
        <f t="shared" si="30"/>
        <v>0.004721591686309978</v>
      </c>
      <c r="O193" s="17">
        <v>27013.45262838096</v>
      </c>
      <c r="P193" s="72">
        <f t="shared" si="34"/>
        <v>0.0047215911262464645</v>
      </c>
      <c r="Q193" s="17"/>
      <c r="R193" s="72">
        <f t="shared" si="31"/>
        <v>0</v>
      </c>
      <c r="S193" s="17">
        <v>627.52</v>
      </c>
      <c r="T193" s="72">
        <f t="shared" si="32"/>
        <v>0.012517953464619704</v>
      </c>
      <c r="U193" s="17">
        <v>974.27</v>
      </c>
      <c r="V193" s="72">
        <f t="shared" si="24"/>
        <v>0.0017492887673440196</v>
      </c>
      <c r="W193" s="17">
        <v>2030.3</v>
      </c>
      <c r="X193" s="72">
        <f t="shared" si="35"/>
        <v>0.0017114304537479835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626100.14</v>
      </c>
      <c r="K194" s="130">
        <v>18942.44</v>
      </c>
      <c r="L194" s="72">
        <f t="shared" si="29"/>
        <v>0.04099183125486364</v>
      </c>
      <c r="M194" s="17">
        <v>387562.1562791265</v>
      </c>
      <c r="N194" s="72">
        <f t="shared" si="30"/>
        <v>0.036868683071163394</v>
      </c>
      <c r="O194" s="17">
        <v>210935.31372087353</v>
      </c>
      <c r="P194" s="72">
        <f t="shared" si="34"/>
        <v>0.03686867869789151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8660.23</v>
      </c>
      <c r="AB194" s="72">
        <f t="shared" si="33"/>
        <v>0.09320267082056853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1089464.87</v>
      </c>
      <c r="K197" s="129">
        <v>3402.65</v>
      </c>
      <c r="L197" s="72">
        <f t="shared" si="29"/>
        <v>0.007363404852773019</v>
      </c>
      <c r="M197" s="15">
        <v>702599.0949502345</v>
      </c>
      <c r="N197" s="72">
        <f t="shared" si="30"/>
        <v>0.06683806181310996</v>
      </c>
      <c r="O197" s="15">
        <v>382397.9150497655</v>
      </c>
      <c r="P197" s="72">
        <f t="shared" si="34"/>
        <v>0.06683805388494449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1065.21</v>
      </c>
      <c r="X197" s="72">
        <f t="shared" si="35"/>
        <v>0.0008979130343480716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358206.55000000005</v>
      </c>
      <c r="K198" s="132">
        <v>3402.65</v>
      </c>
      <c r="L198" s="72">
        <f t="shared" si="29"/>
        <v>0.007363404852773019</v>
      </c>
      <c r="M198" s="21">
        <v>229066.5146099172</v>
      </c>
      <c r="N198" s="72">
        <f t="shared" si="30"/>
        <v>0.021791035560465306</v>
      </c>
      <c r="O198" s="21">
        <v>124672.17539008282</v>
      </c>
      <c r="P198" s="72">
        <f t="shared" si="34"/>
        <v>0.02179103297566663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1065.21</v>
      </c>
      <c r="X198" s="72">
        <f t="shared" si="35"/>
        <v>0.0008979130343480716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94777.96000000002</v>
      </c>
      <c r="K199" s="130"/>
      <c r="L199" s="72">
        <f t="shared" si="29"/>
        <v>0</v>
      </c>
      <c r="M199" s="17">
        <v>61374.278733938176</v>
      </c>
      <c r="N199" s="72">
        <f t="shared" si="30"/>
        <v>0.005838518531033059</v>
      </c>
      <c r="O199" s="17">
        <v>33403.68126606184</v>
      </c>
      <c r="P199" s="72">
        <f t="shared" si="34"/>
        <v>0.005838517838482449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263428.59</v>
      </c>
      <c r="K202" s="130">
        <v>3402.65</v>
      </c>
      <c r="L202" s="72">
        <f t="shared" si="29"/>
        <v>0.007363404852773019</v>
      </c>
      <c r="M202" s="17">
        <v>167692.23587597904</v>
      </c>
      <c r="N202" s="72">
        <f t="shared" si="30"/>
        <v>0.015952517029432248</v>
      </c>
      <c r="O202" s="17">
        <v>91268.49412402099</v>
      </c>
      <c r="P202" s="72">
        <f t="shared" si="34"/>
        <v>0.01595251513718418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1065.21</v>
      </c>
      <c r="X202" s="72">
        <f t="shared" si="35"/>
        <v>0.0008979130343480716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731258.3200000001</v>
      </c>
      <c r="K203" s="132">
        <v>0</v>
      </c>
      <c r="L203" s="72">
        <f t="shared" si="29"/>
        <v>0</v>
      </c>
      <c r="M203" s="21">
        <v>473532.58034031733</v>
      </c>
      <c r="N203" s="72">
        <f t="shared" si="30"/>
        <v>0.04504702625264465</v>
      </c>
      <c r="O203" s="21">
        <v>257725.7396596827</v>
      </c>
      <c r="P203" s="72">
        <f t="shared" si="34"/>
        <v>0.04504702090927787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84519.03</v>
      </c>
      <c r="K205" s="130"/>
      <c r="L205" s="72">
        <f t="shared" si="29"/>
        <v>0</v>
      </c>
      <c r="M205" s="17">
        <v>54731.0208569807</v>
      </c>
      <c r="N205" s="72">
        <f t="shared" si="30"/>
        <v>0.005206547206544</v>
      </c>
      <c r="O205" s="17">
        <v>29788.009143019306</v>
      </c>
      <c r="P205" s="72">
        <f t="shared" si="34"/>
        <v>0.005206546588956263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450036.35000000003</v>
      </c>
      <c r="K206" s="130"/>
      <c r="L206" s="72">
        <f t="shared" si="29"/>
        <v>0</v>
      </c>
      <c r="M206" s="17">
        <v>291424.88807845395</v>
      </c>
      <c r="N206" s="72">
        <f t="shared" si="30"/>
        <v>0.027723170757352047</v>
      </c>
      <c r="O206" s="17">
        <v>158611.46192154608</v>
      </c>
      <c r="P206" s="72">
        <f t="shared" si="34"/>
        <v>0.027723167468898104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196702.94</v>
      </c>
      <c r="K207" s="130">
        <v>0</v>
      </c>
      <c r="L207" s="72">
        <f aca="true" t="shared" si="41" ref="L207:L270">K207/$K$10</f>
        <v>0</v>
      </c>
      <c r="M207" s="17">
        <v>127376.6714048827</v>
      </c>
      <c r="N207" s="72">
        <f aca="true" t="shared" si="42" ref="N207:N270">M207/$M$10</f>
        <v>0.012117308288748605</v>
      </c>
      <c r="O207" s="17">
        <v>69326.26859511732</v>
      </c>
      <c r="P207" s="72">
        <f t="shared" si="34"/>
        <v>0.012117306851423504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217.27</v>
      </c>
      <c r="K209" s="129">
        <v>5.6</v>
      </c>
      <c r="L209" s="72">
        <f t="shared" si="41"/>
        <v>1.211851562033383E-05</v>
      </c>
      <c r="M209" s="15">
        <v>132.38039520558345</v>
      </c>
      <c r="N209" s="72">
        <f t="shared" si="42"/>
        <v>1.2593311180142388E-05</v>
      </c>
      <c r="O209" s="15">
        <v>72.04960479441655</v>
      </c>
      <c r="P209" s="72">
        <f t="shared" si="46"/>
        <v>1.2593309686355002E-05</v>
      </c>
      <c r="Q209" s="15">
        <v>5.68</v>
      </c>
      <c r="R209" s="72">
        <f t="shared" si="43"/>
        <v>5.151910615076449E-05</v>
      </c>
      <c r="S209" s="15">
        <v>0</v>
      </c>
      <c r="T209" s="72">
        <f t="shared" si="44"/>
        <v>0</v>
      </c>
      <c r="U209" s="15">
        <v>0.46</v>
      </c>
      <c r="V209" s="72">
        <f t="shared" si="36"/>
        <v>8.259238537348466E-07</v>
      </c>
      <c r="W209" s="15">
        <v>1.1</v>
      </c>
      <c r="X209" s="72">
        <f t="shared" si="47"/>
        <v>9.272390775367099E-07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217.27</v>
      </c>
      <c r="K210" s="132">
        <v>5.6</v>
      </c>
      <c r="L210" s="72">
        <f t="shared" si="41"/>
        <v>1.211851562033383E-05</v>
      </c>
      <c r="M210" s="21">
        <v>132.38039520558345</v>
      </c>
      <c r="N210" s="72">
        <f t="shared" si="42"/>
        <v>1.2593311180142388E-05</v>
      </c>
      <c r="O210" s="21">
        <v>72.04960479441655</v>
      </c>
      <c r="P210" s="72">
        <f t="shared" si="46"/>
        <v>1.2593309686355002E-05</v>
      </c>
      <c r="Q210" s="21">
        <v>5.68</v>
      </c>
      <c r="R210" s="72">
        <f t="shared" si="43"/>
        <v>5.151910615076449E-05</v>
      </c>
      <c r="S210" s="21">
        <v>0</v>
      </c>
      <c r="T210" s="72">
        <f t="shared" si="44"/>
        <v>0</v>
      </c>
      <c r="U210" s="21">
        <v>0.46</v>
      </c>
      <c r="V210" s="72">
        <f t="shared" si="36"/>
        <v>8.259238537348466E-07</v>
      </c>
      <c r="W210" s="21">
        <v>1.1</v>
      </c>
      <c r="X210" s="72">
        <f t="shared" si="47"/>
        <v>9.272390775367099E-07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159.84000000000003</v>
      </c>
      <c r="K211" s="130">
        <v>4.12</v>
      </c>
      <c r="L211" s="72">
        <f t="shared" si="41"/>
        <v>8.915765063531318E-06</v>
      </c>
      <c r="M211" s="17">
        <v>97.37337977333847</v>
      </c>
      <c r="N211" s="72">
        <f t="shared" si="42"/>
        <v>9.263103273286753E-06</v>
      </c>
      <c r="O211" s="17">
        <v>52.996620226661534</v>
      </c>
      <c r="P211" s="72">
        <f t="shared" si="46"/>
        <v>9.263102174520381E-06</v>
      </c>
      <c r="Q211" s="17">
        <v>4.18</v>
      </c>
      <c r="R211" s="72">
        <f t="shared" si="43"/>
        <v>3.791370839968231E-05</v>
      </c>
      <c r="S211" s="17"/>
      <c r="T211" s="72">
        <f t="shared" si="44"/>
        <v>0</v>
      </c>
      <c r="U211" s="17">
        <v>0.34</v>
      </c>
      <c r="V211" s="72">
        <f t="shared" si="36"/>
        <v>6.104654571083649E-07</v>
      </c>
      <c r="W211" s="17">
        <v>0.83</v>
      </c>
      <c r="X211" s="72">
        <f t="shared" si="47"/>
        <v>6.996440312322447E-07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57.43000000000001</v>
      </c>
      <c r="K212" s="130">
        <v>1.48</v>
      </c>
      <c r="L212" s="72">
        <f t="shared" si="41"/>
        <v>3.2027505568025123E-06</v>
      </c>
      <c r="M212" s="17">
        <v>35.007015432244984</v>
      </c>
      <c r="N212" s="72">
        <f t="shared" si="42"/>
        <v>3.3302079068556354E-06</v>
      </c>
      <c r="O212" s="17">
        <v>19.052984567755022</v>
      </c>
      <c r="P212" s="72">
        <f t="shared" si="46"/>
        <v>3.3302075118346202E-06</v>
      </c>
      <c r="Q212" s="17">
        <v>1.5</v>
      </c>
      <c r="R212" s="72">
        <f t="shared" si="43"/>
        <v>1.3605397751082172E-05</v>
      </c>
      <c r="S212" s="17"/>
      <c r="T212" s="72">
        <f t="shared" si="44"/>
        <v>0</v>
      </c>
      <c r="U212" s="17">
        <v>0.12</v>
      </c>
      <c r="V212" s="72">
        <f t="shared" si="36"/>
        <v>2.1545839662648172E-07</v>
      </c>
      <c r="W212" s="17">
        <v>0.27</v>
      </c>
      <c r="X212" s="72">
        <f t="shared" si="47"/>
        <v>2.2759504630446515E-07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-26001.359999999997</v>
      </c>
      <c r="K217" s="129">
        <v>-2448.55</v>
      </c>
      <c r="L217" s="72">
        <f t="shared" si="41"/>
        <v>-0.0052987127539586435</v>
      </c>
      <c r="M217" s="15">
        <v>-15251.823587545943</v>
      </c>
      <c r="N217" s="72">
        <f t="shared" si="42"/>
        <v>-0.0014509018514737041</v>
      </c>
      <c r="O217" s="15">
        <v>-8300.986412454055</v>
      </c>
      <c r="P217" s="72">
        <f t="shared" si="46"/>
        <v>-0.0014509016793713202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-26885.579999999998</v>
      </c>
      <c r="K218" s="129">
        <v>-1136.26</v>
      </c>
      <c r="L218" s="72">
        <f t="shared" si="41"/>
        <v>-0.002458890099778664</v>
      </c>
      <c r="M218" s="15">
        <v>-16674.19242711458</v>
      </c>
      <c r="N218" s="72">
        <f t="shared" si="42"/>
        <v>-0.0015862114143573053</v>
      </c>
      <c r="O218" s="15">
        <v>-9075.12757288542</v>
      </c>
      <c r="P218" s="72">
        <f t="shared" si="46"/>
        <v>-0.001586211226204836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-26885.579999999998</v>
      </c>
      <c r="K220" s="132">
        <v>-1136.26</v>
      </c>
      <c r="L220" s="72">
        <f t="shared" si="41"/>
        <v>-0.002458890099778664</v>
      </c>
      <c r="M220" s="21">
        <v>-16674.19242711458</v>
      </c>
      <c r="N220" s="72">
        <f t="shared" si="42"/>
        <v>-0.0015862114143573053</v>
      </c>
      <c r="O220" s="21">
        <v>-9075.12757288542</v>
      </c>
      <c r="P220" s="72">
        <f t="shared" si="46"/>
        <v>-0.001586211226204836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18821.63</v>
      </c>
      <c r="K221" s="130"/>
      <c r="L221" s="72">
        <f t="shared" si="41"/>
        <v>0</v>
      </c>
      <c r="M221" s="17">
        <v>12188.10750776924</v>
      </c>
      <c r="N221" s="72">
        <f t="shared" si="42"/>
        <v>0.0011594513696986909</v>
      </c>
      <c r="O221" s="17">
        <v>6633.522492230762</v>
      </c>
      <c r="P221" s="72">
        <f t="shared" si="46"/>
        <v>0.0011594512321674408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-49984.2</v>
      </c>
      <c r="K222" s="130">
        <v>-1469.85</v>
      </c>
      <c r="L222" s="72">
        <f t="shared" si="41"/>
        <v>-0.003180785747240657</v>
      </c>
      <c r="M222" s="17">
        <v>-31415.88233694662</v>
      </c>
      <c r="N222" s="72">
        <f t="shared" si="42"/>
        <v>-0.0029885843870877116</v>
      </c>
      <c r="O222" s="17">
        <v>-17098.467663053383</v>
      </c>
      <c r="P222" s="72">
        <f t="shared" si="46"/>
        <v>-0.002988584032589233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7557.75</v>
      </c>
      <c r="K223" s="130">
        <v>333.59</v>
      </c>
      <c r="L223" s="72">
        <f t="shared" si="41"/>
        <v>0.0007218956474619933</v>
      </c>
      <c r="M223" s="17">
        <v>4678.066603866202</v>
      </c>
      <c r="N223" s="72">
        <f t="shared" si="42"/>
        <v>0.0004450232103660785</v>
      </c>
      <c r="O223" s="17">
        <v>2546.093396133798</v>
      </c>
      <c r="P223" s="72">
        <f t="shared" si="46"/>
        <v>0.00044502315757852733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-3280.76</v>
      </c>
      <c r="K224" s="130"/>
      <c r="L224" s="72">
        <f t="shared" si="41"/>
        <v>0</v>
      </c>
      <c r="M224" s="17">
        <v>-2124.4842018034046</v>
      </c>
      <c r="N224" s="72">
        <f t="shared" si="42"/>
        <v>-0.00020210160733436357</v>
      </c>
      <c r="O224" s="17">
        <v>-1156.2757981965958</v>
      </c>
      <c r="P224" s="72">
        <f t="shared" si="46"/>
        <v>-0.0002021015833615714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0</v>
      </c>
      <c r="K225" s="130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884.220000000001</v>
      </c>
      <c r="K226" s="132">
        <v>-1312.29</v>
      </c>
      <c r="L226" s="72">
        <f t="shared" si="41"/>
        <v>-0.002839822654179979</v>
      </c>
      <c r="M226" s="21">
        <v>1422.3688395686365</v>
      </c>
      <c r="N226" s="72">
        <f t="shared" si="42"/>
        <v>0.00013530956288360113</v>
      </c>
      <c r="O226" s="21">
        <v>774.1411604313645</v>
      </c>
      <c r="P226" s="72">
        <f t="shared" si="46"/>
        <v>0.00013530954683351569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-2571.7</v>
      </c>
      <c r="K227" s="133">
        <v>-30.75</v>
      </c>
      <c r="L227" s="72">
        <f t="shared" si="41"/>
        <v>-6.654363487951166E-05</v>
      </c>
      <c r="M227" s="23">
        <v>-1645.4139079275412</v>
      </c>
      <c r="N227" s="72">
        <f t="shared" si="42"/>
        <v>-0.00015652777989132123</v>
      </c>
      <c r="O227" s="23">
        <v>-895.5360920724587</v>
      </c>
      <c r="P227" s="72">
        <f t="shared" si="46"/>
        <v>-0.0001565277613243836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3455.920000000001</v>
      </c>
      <c r="K228" s="132">
        <v>-1281.54</v>
      </c>
      <c r="L228" s="72">
        <f t="shared" si="41"/>
        <v>-0.0027732790193004675</v>
      </c>
      <c r="M228" s="21">
        <v>3067.7827474961778</v>
      </c>
      <c r="N228" s="72">
        <f t="shared" si="42"/>
        <v>0.00029183734277492236</v>
      </c>
      <c r="O228" s="21">
        <v>1669.6772525038232</v>
      </c>
      <c r="P228" s="72">
        <f t="shared" si="46"/>
        <v>0.0002918373081578993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-28785.510000000002</v>
      </c>
      <c r="K230" s="130">
        <v>-1281.54</v>
      </c>
      <c r="L230" s="72">
        <f t="shared" si="41"/>
        <v>-0.0027732790193004675</v>
      </c>
      <c r="M230" s="17">
        <v>-17810.431043988217</v>
      </c>
      <c r="N230" s="72">
        <f t="shared" si="42"/>
        <v>-0.0016943014865690009</v>
      </c>
      <c r="O230" s="17">
        <v>-9693.538956011786</v>
      </c>
      <c r="P230" s="72">
        <f t="shared" si="46"/>
        <v>-0.0016943012855951544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32241.430000000004</v>
      </c>
      <c r="K232" s="130"/>
      <c r="L232" s="72">
        <f t="shared" si="41"/>
        <v>0</v>
      </c>
      <c r="M232" s="17">
        <v>20878.213791484395</v>
      </c>
      <c r="N232" s="72">
        <f t="shared" si="42"/>
        <v>0.001986138829343923</v>
      </c>
      <c r="O232" s="17">
        <v>11363.216208515609</v>
      </c>
      <c r="P232" s="72">
        <f t="shared" si="46"/>
        <v>0.001986138593753054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15343.440000000002</v>
      </c>
      <c r="K234" s="129">
        <v>389.33</v>
      </c>
      <c r="L234" s="72">
        <f t="shared" si="41"/>
        <v>0.0008425181582972447</v>
      </c>
      <c r="M234" s="15">
        <v>7713.490850416223</v>
      </c>
      <c r="N234" s="72">
        <f t="shared" si="42"/>
        <v>0.0007337822977006462</v>
      </c>
      <c r="O234" s="15">
        <v>4198.15914958378</v>
      </c>
      <c r="P234" s="72">
        <f t="shared" si="46"/>
        <v>0.0007337822106612072</v>
      </c>
      <c r="Q234" s="15">
        <v>395.49</v>
      </c>
      <c r="R234" s="72">
        <f t="shared" si="43"/>
        <v>0.0035871991710503255</v>
      </c>
      <c r="S234" s="15">
        <v>0</v>
      </c>
      <c r="T234" s="72">
        <f t="shared" si="44"/>
        <v>0</v>
      </c>
      <c r="U234" s="15">
        <v>56.239999999999995</v>
      </c>
      <c r="V234" s="72">
        <f t="shared" si="36"/>
        <v>0.00010097816855227776</v>
      </c>
      <c r="W234" s="15">
        <v>103.63</v>
      </c>
      <c r="X234" s="72">
        <f t="shared" si="47"/>
        <v>8.735435055011749E-05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2487.1</v>
      </c>
      <c r="AD234" s="72">
        <f t="shared" si="38"/>
        <v>0.0687415631208465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13603.890000000003</v>
      </c>
      <c r="K235" s="129">
        <v>389.33</v>
      </c>
      <c r="L235" s="72">
        <f t="shared" si="41"/>
        <v>0.0008425181582972447</v>
      </c>
      <c r="M235" s="15">
        <v>6587.030367708829</v>
      </c>
      <c r="N235" s="72">
        <f t="shared" si="42"/>
        <v>0.0006266224167466929</v>
      </c>
      <c r="O235" s="15">
        <v>3585.0696322911745</v>
      </c>
      <c r="P235" s="72">
        <f t="shared" si="46"/>
        <v>0.0006266223424182934</v>
      </c>
      <c r="Q235" s="15">
        <v>395.49</v>
      </c>
      <c r="R235" s="72">
        <f t="shared" si="43"/>
        <v>0.0035871991710503255</v>
      </c>
      <c r="S235" s="15">
        <v>0</v>
      </c>
      <c r="T235" s="72">
        <f t="shared" si="44"/>
        <v>0</v>
      </c>
      <c r="U235" s="15">
        <v>56.239999999999995</v>
      </c>
      <c r="V235" s="72">
        <f t="shared" si="36"/>
        <v>0.00010097816855227776</v>
      </c>
      <c r="W235" s="15">
        <v>103.63</v>
      </c>
      <c r="X235" s="72">
        <f t="shared" si="47"/>
        <v>8.735435055011749E-05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2487.1</v>
      </c>
      <c r="AD235" s="72">
        <f t="shared" si="38"/>
        <v>0.0687415631208465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13009.910000000003</v>
      </c>
      <c r="K236" s="132">
        <v>365.68</v>
      </c>
      <c r="L236" s="72">
        <f t="shared" si="41"/>
        <v>0.0007913390700077992</v>
      </c>
      <c r="M236" s="21">
        <v>6254.036332456824</v>
      </c>
      <c r="N236" s="72">
        <f t="shared" si="42"/>
        <v>0.0005949447842653319</v>
      </c>
      <c r="O236" s="21">
        <v>3403.8336675431783</v>
      </c>
      <c r="P236" s="72">
        <f t="shared" si="46"/>
        <v>0.0005949447136944548</v>
      </c>
      <c r="Q236" s="21">
        <v>395.49</v>
      </c>
      <c r="R236" s="72">
        <f t="shared" si="43"/>
        <v>0.0035871991710503255</v>
      </c>
      <c r="S236" s="21">
        <v>0</v>
      </c>
      <c r="T236" s="72">
        <f t="shared" si="44"/>
        <v>0</v>
      </c>
      <c r="U236" s="21">
        <v>31.93</v>
      </c>
      <c r="V236" s="72">
        <f t="shared" si="36"/>
        <v>5.732988836902968E-05</v>
      </c>
      <c r="W236" s="21">
        <v>71.84</v>
      </c>
      <c r="X236" s="72">
        <f t="shared" si="47"/>
        <v>6.055714120930658E-05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2487.1</v>
      </c>
      <c r="AD236" s="72">
        <f t="shared" si="38"/>
        <v>0.0687415631208465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17605.160000000003</v>
      </c>
      <c r="K237" s="133">
        <v>389.43</v>
      </c>
      <c r="L237" s="72">
        <f t="shared" si="41"/>
        <v>0.0008427345603618935</v>
      </c>
      <c r="M237" s="23">
        <v>9214.350262321936</v>
      </c>
      <c r="N237" s="72">
        <f t="shared" si="42"/>
        <v>0.0008765586474949015</v>
      </c>
      <c r="O237" s="23">
        <v>5015.019737678067</v>
      </c>
      <c r="P237" s="72">
        <f t="shared" si="46"/>
        <v>0.0008765585435196855</v>
      </c>
      <c r="Q237" s="23">
        <v>395.49</v>
      </c>
      <c r="R237" s="72">
        <f t="shared" si="43"/>
        <v>0.0035871991710503255</v>
      </c>
      <c r="S237" s="23"/>
      <c r="T237" s="72">
        <f t="shared" si="44"/>
        <v>0</v>
      </c>
      <c r="U237" s="23">
        <v>31.93</v>
      </c>
      <c r="V237" s="72">
        <f t="shared" si="36"/>
        <v>5.732988836902968E-05</v>
      </c>
      <c r="W237" s="23">
        <v>71.84</v>
      </c>
      <c r="X237" s="72">
        <f t="shared" si="47"/>
        <v>6.055714120930658E-05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2487.1</v>
      </c>
      <c r="AD237" s="72">
        <f t="shared" si="38"/>
        <v>0.0687415631208465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-4595.25</v>
      </c>
      <c r="K242" s="130">
        <v>-23.75</v>
      </c>
      <c r="L242" s="72">
        <f t="shared" si="41"/>
        <v>-5.139549035409437E-05</v>
      </c>
      <c r="M242" s="17">
        <v>-2960.3139298651117</v>
      </c>
      <c r="N242" s="72">
        <f t="shared" si="42"/>
        <v>-0.0002816138632295697</v>
      </c>
      <c r="O242" s="17">
        <v>-1611.1860701348887</v>
      </c>
      <c r="P242" s="72">
        <f t="shared" si="46"/>
        <v>-0.0002816138298252306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593.98</v>
      </c>
      <c r="K245" s="132">
        <v>23.65</v>
      </c>
      <c r="L245" s="72">
        <f t="shared" si="41"/>
        <v>5.117908828944555E-05</v>
      </c>
      <c r="M245" s="21">
        <v>332.99403525200404</v>
      </c>
      <c r="N245" s="72">
        <f t="shared" si="42"/>
        <v>3.167763248136096E-05</v>
      </c>
      <c r="O245" s="21">
        <v>181.23596474799604</v>
      </c>
      <c r="P245" s="72">
        <f t="shared" si="46"/>
        <v>3.167762872383864E-05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24.31</v>
      </c>
      <c r="V245" s="72">
        <f t="shared" si="36"/>
        <v>4.364828018324809E-05</v>
      </c>
      <c r="W245" s="21">
        <v>31.79</v>
      </c>
      <c r="X245" s="72">
        <f t="shared" si="47"/>
        <v>2.6797209340810912E-05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593.98</v>
      </c>
      <c r="K246" s="130">
        <v>23.65</v>
      </c>
      <c r="L246" s="72">
        <f t="shared" si="41"/>
        <v>5.117908828944555E-05</v>
      </c>
      <c r="M246" s="17">
        <v>332.99403525200404</v>
      </c>
      <c r="N246" s="72">
        <f t="shared" si="42"/>
        <v>3.167763248136096E-05</v>
      </c>
      <c r="O246" s="17">
        <v>181.23596474799604</v>
      </c>
      <c r="P246" s="72">
        <f t="shared" si="46"/>
        <v>3.167762872383864E-05</v>
      </c>
      <c r="Q246" s="17"/>
      <c r="R246" s="72">
        <f t="shared" si="43"/>
        <v>0</v>
      </c>
      <c r="S246" s="17"/>
      <c r="T246" s="72">
        <f t="shared" si="44"/>
        <v>0</v>
      </c>
      <c r="U246" s="17">
        <v>24.31</v>
      </c>
      <c r="V246" s="72">
        <f t="shared" si="36"/>
        <v>4.364828018324809E-05</v>
      </c>
      <c r="W246" s="17">
        <v>31.79</v>
      </c>
      <c r="X246" s="72">
        <f t="shared" si="47"/>
        <v>2.6797209340810912E-05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1739.5500000000002</v>
      </c>
      <c r="K256" s="132">
        <v>0</v>
      </c>
      <c r="L256" s="72">
        <f t="shared" si="41"/>
        <v>0</v>
      </c>
      <c r="M256" s="21">
        <v>1126.4604827073947</v>
      </c>
      <c r="N256" s="72">
        <f t="shared" si="42"/>
        <v>0.00010715988095395339</v>
      </c>
      <c r="O256" s="21">
        <v>613.0895172926054</v>
      </c>
      <c r="P256" s="72">
        <f t="shared" si="46"/>
        <v>0.00010715986824291368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1739.5500000000002</v>
      </c>
      <c r="K268" s="132">
        <v>0</v>
      </c>
      <c r="L268" s="72">
        <f t="shared" si="41"/>
        <v>0</v>
      </c>
      <c r="M268" s="21">
        <v>1126.4604827073947</v>
      </c>
      <c r="N268" s="72">
        <f t="shared" si="42"/>
        <v>0.00010715988095395339</v>
      </c>
      <c r="O268" s="21">
        <v>613.0895172926054</v>
      </c>
      <c r="P268" s="72">
        <f t="shared" si="46"/>
        <v>0.00010715986824291368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1739.5500000000002</v>
      </c>
      <c r="K273" s="130"/>
      <c r="L273" s="72">
        <f t="shared" si="53"/>
        <v>0</v>
      </c>
      <c r="M273" s="17">
        <v>1126.4604827073947</v>
      </c>
      <c r="N273" s="72">
        <f t="shared" si="54"/>
        <v>0.00010715988095395339</v>
      </c>
      <c r="O273" s="17">
        <v>613.0895172926054</v>
      </c>
      <c r="P273" s="72">
        <f t="shared" si="58"/>
        <v>0.00010715986824291368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342392.92</v>
      </c>
      <c r="K280" s="129">
        <v>8478.550000000001</v>
      </c>
      <c r="L280" s="72">
        <f t="shared" si="53"/>
        <v>0.018347757252282396</v>
      </c>
      <c r="M280" s="15">
        <v>215205.37482188994</v>
      </c>
      <c r="N280" s="72">
        <f t="shared" si="54"/>
        <v>0.020472429082587697</v>
      </c>
      <c r="O280" s="15">
        <v>117128.08517811006</v>
      </c>
      <c r="P280" s="72">
        <f t="shared" si="58"/>
        <v>0.020472426654198857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105.23</v>
      </c>
      <c r="V280" s="72">
        <f t="shared" si="48"/>
        <v>0.00018893905897503894</v>
      </c>
      <c r="W280" s="15">
        <v>1475.6799999999998</v>
      </c>
      <c r="X280" s="72">
        <f t="shared" si="59"/>
        <v>0.0012439165108539744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7654.83</v>
      </c>
      <c r="K281" s="129">
        <v>18.830000000000002</v>
      </c>
      <c r="L281" s="72">
        <f t="shared" si="53"/>
        <v>4.074850877337251E-05</v>
      </c>
      <c r="M281" s="15">
        <v>3921.025325076438</v>
      </c>
      <c r="N281" s="72">
        <f t="shared" si="54"/>
        <v>0.00037300607833374926</v>
      </c>
      <c r="O281" s="15">
        <v>2134.0646749235616</v>
      </c>
      <c r="P281" s="72">
        <f t="shared" si="58"/>
        <v>0.000373006034088692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105.23</v>
      </c>
      <c r="V281" s="72">
        <f t="shared" si="48"/>
        <v>0.00018893905897503894</v>
      </c>
      <c r="W281" s="15">
        <v>1475.6799999999998</v>
      </c>
      <c r="X281" s="72">
        <f t="shared" si="59"/>
        <v>0.0012439165108539744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7270.54</v>
      </c>
      <c r="K282" s="132">
        <v>17.44</v>
      </c>
      <c r="L282" s="72">
        <f t="shared" si="53"/>
        <v>3.7740520074753934E-05</v>
      </c>
      <c r="M282" s="21">
        <v>3699.35308085213</v>
      </c>
      <c r="N282" s="72">
        <f t="shared" si="54"/>
        <v>0.0003519184577145332</v>
      </c>
      <c r="O282" s="21">
        <v>2013.41691914787</v>
      </c>
      <c r="P282" s="72">
        <f t="shared" si="58"/>
        <v>0.00035191841597083726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99.25</v>
      </c>
      <c r="V282" s="72">
        <f t="shared" si="48"/>
        <v>0.00017820204887648592</v>
      </c>
      <c r="W282" s="21">
        <v>1441.08</v>
      </c>
      <c r="X282" s="72">
        <f t="shared" si="59"/>
        <v>0.001214750627142365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7270.54</v>
      </c>
      <c r="K304" s="132">
        <v>17.44</v>
      </c>
      <c r="L304" s="72">
        <f t="shared" si="53"/>
        <v>3.7740520074753934E-05</v>
      </c>
      <c r="M304" s="21">
        <v>3699.35308085213</v>
      </c>
      <c r="N304" s="72">
        <f t="shared" si="54"/>
        <v>0.0003519184577145332</v>
      </c>
      <c r="O304" s="21">
        <v>2013.41691914787</v>
      </c>
      <c r="P304" s="72">
        <f t="shared" si="58"/>
        <v>0.00035191841597083726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99.25</v>
      </c>
      <c r="V304" s="72">
        <f t="shared" si="48"/>
        <v>0.00017820204887648592</v>
      </c>
      <c r="W304" s="21">
        <v>1441.08</v>
      </c>
      <c r="X304" s="72">
        <f t="shared" si="59"/>
        <v>0.001214750627142365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0</v>
      </c>
      <c r="K305" s="133"/>
      <c r="L305" s="72">
        <f t="shared" si="53"/>
        <v>0</v>
      </c>
      <c r="M305" s="23"/>
      <c r="N305" s="72">
        <f t="shared" si="54"/>
        <v>0</v>
      </c>
      <c r="O305" s="23"/>
      <c r="P305" s="72">
        <f t="shared" si="58"/>
        <v>0</v>
      </c>
      <c r="Q305" s="23"/>
      <c r="R305" s="72">
        <f t="shared" si="55"/>
        <v>0</v>
      </c>
      <c r="S305" s="23"/>
      <c r="T305" s="72">
        <f t="shared" si="56"/>
        <v>0</v>
      </c>
      <c r="U305" s="23"/>
      <c r="V305" s="72">
        <f t="shared" si="48"/>
        <v>0</v>
      </c>
      <c r="W305" s="23"/>
      <c r="X305" s="72">
        <f t="shared" si="59"/>
        <v>0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1685.7399999999998</v>
      </c>
      <c r="K306" s="133">
        <v>4.04</v>
      </c>
      <c r="L306" s="72">
        <f t="shared" si="53"/>
        <v>8.742643411812263E-06</v>
      </c>
      <c r="M306" s="23">
        <v>857.730158359867</v>
      </c>
      <c r="N306" s="72">
        <f t="shared" si="54"/>
        <v>8.159563790426747E-05</v>
      </c>
      <c r="O306" s="23">
        <v>466.829841640133</v>
      </c>
      <c r="P306" s="72">
        <f t="shared" si="58"/>
        <v>8.159562822559498E-05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23.01</v>
      </c>
      <c r="V306" s="72">
        <f t="shared" si="48"/>
        <v>4.131414755312787E-05</v>
      </c>
      <c r="W306" s="23">
        <v>334.13</v>
      </c>
      <c r="X306" s="72">
        <f t="shared" si="59"/>
        <v>0.0002816530845248553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5584.8</v>
      </c>
      <c r="K307" s="133">
        <v>13.4</v>
      </c>
      <c r="L307" s="72">
        <f t="shared" si="53"/>
        <v>2.8997876662941666E-05</v>
      </c>
      <c r="M307" s="23">
        <v>2841.622922492263</v>
      </c>
      <c r="N307" s="72">
        <f t="shared" si="54"/>
        <v>0.00027032281981026577</v>
      </c>
      <c r="O307" s="23">
        <v>1546.587077507737</v>
      </c>
      <c r="P307" s="72">
        <f t="shared" si="58"/>
        <v>0.0002703227877452423</v>
      </c>
      <c r="Q307" s="23"/>
      <c r="R307" s="72">
        <f t="shared" si="55"/>
        <v>0</v>
      </c>
      <c r="S307" s="23"/>
      <c r="T307" s="72">
        <f t="shared" si="56"/>
        <v>0</v>
      </c>
      <c r="U307" s="23">
        <v>76.24</v>
      </c>
      <c r="V307" s="72">
        <f t="shared" si="48"/>
        <v>0.00013688790132335805</v>
      </c>
      <c r="W307" s="23">
        <v>1106.95</v>
      </c>
      <c r="X307" s="72">
        <f t="shared" si="59"/>
        <v>0.00093309754261751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384.29</v>
      </c>
      <c r="K309" s="134">
        <v>1.39</v>
      </c>
      <c r="L309" s="72">
        <f t="shared" si="53"/>
        <v>3.0079886986185756E-06</v>
      </c>
      <c r="M309" s="60">
        <v>221.6722442243082</v>
      </c>
      <c r="N309" s="72">
        <f t="shared" si="54"/>
        <v>2.1087620619216073E-05</v>
      </c>
      <c r="O309" s="60">
        <v>120.6477557756918</v>
      </c>
      <c r="P309" s="72">
        <f t="shared" si="58"/>
        <v>2.1087618117854738E-05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5.98</v>
      </c>
      <c r="V309" s="72">
        <f t="shared" si="48"/>
        <v>1.0737010098553006E-05</v>
      </c>
      <c r="W309" s="60">
        <v>34.6</v>
      </c>
      <c r="X309" s="72">
        <f t="shared" si="59"/>
        <v>2.9165883711609237E-05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384.29</v>
      </c>
      <c r="K317" s="132">
        <v>1.39</v>
      </c>
      <c r="L317" s="72">
        <f t="shared" si="53"/>
        <v>3.0079886986185756E-06</v>
      </c>
      <c r="M317" s="21">
        <v>221.6722442243082</v>
      </c>
      <c r="N317" s="72">
        <f t="shared" si="54"/>
        <v>2.1087620619216073E-05</v>
      </c>
      <c r="O317" s="21">
        <v>120.6477557756918</v>
      </c>
      <c r="P317" s="72">
        <f t="shared" si="58"/>
        <v>2.1087618117854738E-05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5.98</v>
      </c>
      <c r="V317" s="72">
        <f t="shared" si="48"/>
        <v>1.0737010098553006E-05</v>
      </c>
      <c r="W317" s="21">
        <v>34.6</v>
      </c>
      <c r="X317" s="72">
        <f t="shared" si="59"/>
        <v>2.9165883711609237E-05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384.29</v>
      </c>
      <c r="K319" s="133">
        <v>1.39</v>
      </c>
      <c r="L319" s="72">
        <f t="shared" si="53"/>
        <v>3.0079886986185756E-06</v>
      </c>
      <c r="M319" s="23">
        <v>221.6722442243082</v>
      </c>
      <c r="N319" s="72">
        <f t="shared" si="54"/>
        <v>2.1087620619216073E-05</v>
      </c>
      <c r="O319" s="23">
        <v>120.6477557756918</v>
      </c>
      <c r="P319" s="72">
        <f t="shared" si="58"/>
        <v>2.1087618117854738E-05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5.98</v>
      </c>
      <c r="V319" s="72">
        <f t="shared" si="48"/>
        <v>1.0737010098553006E-05</v>
      </c>
      <c r="W319" s="23">
        <v>34.6</v>
      </c>
      <c r="X319" s="72">
        <f t="shared" si="59"/>
        <v>2.9165883711609237E-05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334738.08999999997</v>
      </c>
      <c r="K336" s="129">
        <v>8459.720000000001</v>
      </c>
      <c r="L336" s="72">
        <f t="shared" si="65"/>
        <v>0.01830700874350902</v>
      </c>
      <c r="M336" s="15">
        <v>211284.3494968135</v>
      </c>
      <c r="N336" s="72">
        <f t="shared" si="66"/>
        <v>0.020099423004253946</v>
      </c>
      <c r="O336" s="15">
        <v>114994.0205031865</v>
      </c>
      <c r="P336" s="72">
        <f aca="true" t="shared" si="70" ref="P336:P399">O336/$O$10</f>
        <v>0.020099420620110164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334738.08999999997</v>
      </c>
      <c r="K364" s="134">
        <v>8459.720000000001</v>
      </c>
      <c r="L364" s="72">
        <f t="shared" si="65"/>
        <v>0.01830700874350902</v>
      </c>
      <c r="M364" s="60">
        <v>211284.3494968135</v>
      </c>
      <c r="N364" s="72">
        <f t="shared" si="66"/>
        <v>0.020099423004253946</v>
      </c>
      <c r="O364" s="60">
        <v>114994.0205031865</v>
      </c>
      <c r="P364" s="72">
        <f t="shared" si="70"/>
        <v>0.020099420620110164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6226.040000000001</v>
      </c>
      <c r="K365" s="132">
        <v>361.64</v>
      </c>
      <c r="L365" s="72">
        <f t="shared" si="65"/>
        <v>0.0007825964265959868</v>
      </c>
      <c r="M365" s="21">
        <v>3797.5423844035786</v>
      </c>
      <c r="N365" s="72">
        <f t="shared" si="66"/>
        <v>0.0003612591795960819</v>
      </c>
      <c r="O365" s="21">
        <v>2066.8576155964215</v>
      </c>
      <c r="P365" s="72">
        <f t="shared" si="70"/>
        <v>0.0003612591367444126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6226.040000000001</v>
      </c>
      <c r="K371" s="130">
        <v>361.64</v>
      </c>
      <c r="L371" s="72">
        <f t="shared" si="65"/>
        <v>0.0007825964265959868</v>
      </c>
      <c r="M371" s="17">
        <v>3797.5423844035786</v>
      </c>
      <c r="N371" s="72">
        <f t="shared" si="66"/>
        <v>0.0003612591795960819</v>
      </c>
      <c r="O371" s="17">
        <v>2066.8576155964215</v>
      </c>
      <c r="P371" s="72">
        <f t="shared" si="70"/>
        <v>0.0003612591367444126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328512.05000000005</v>
      </c>
      <c r="K386" s="132">
        <v>8098.08</v>
      </c>
      <c r="L386" s="72">
        <f t="shared" si="65"/>
        <v>0.017524412316913034</v>
      </c>
      <c r="M386" s="21">
        <v>207486.80711240994</v>
      </c>
      <c r="N386" s="72">
        <f t="shared" si="66"/>
        <v>0.01973816382465787</v>
      </c>
      <c r="O386" s="21">
        <v>112927.1628875901</v>
      </c>
      <c r="P386" s="72">
        <f t="shared" si="70"/>
        <v>0.019738161483365754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275730.85000000003</v>
      </c>
      <c r="K387" s="133">
        <v>8098.08</v>
      </c>
      <c r="L387" s="72">
        <f t="shared" si="65"/>
        <v>0.017524412316913034</v>
      </c>
      <c r="M387" s="23">
        <v>173307.88955909124</v>
      </c>
      <c r="N387" s="72">
        <f t="shared" si="66"/>
        <v>0.01648673264498105</v>
      </c>
      <c r="O387" s="23">
        <v>94324.88044090879</v>
      </c>
      <c r="P387" s="72">
        <f t="shared" si="70"/>
        <v>0.016486730689365653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52781.2</v>
      </c>
      <c r="K388" s="133"/>
      <c r="L388" s="72">
        <f t="shared" si="65"/>
        <v>0</v>
      </c>
      <c r="M388" s="23">
        <v>34178.91755331869</v>
      </c>
      <c r="N388" s="72">
        <f t="shared" si="66"/>
        <v>0.003251431179676815</v>
      </c>
      <c r="O388" s="23">
        <v>18602.282446681304</v>
      </c>
      <c r="P388" s="72">
        <f t="shared" si="70"/>
        <v>0.0032514307940001005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1731179.86</v>
      </c>
      <c r="K392" s="129">
        <v>42121.79</v>
      </c>
      <c r="L392" s="72">
        <f t="shared" si="65"/>
        <v>0.09115242322703952</v>
      </c>
      <c r="M392" s="15">
        <v>1032094.0993600832</v>
      </c>
      <c r="N392" s="72">
        <f t="shared" si="66"/>
        <v>0.09818283243712606</v>
      </c>
      <c r="O392" s="15">
        <v>561729.4906399169</v>
      </c>
      <c r="P392" s="72">
        <f t="shared" si="70"/>
        <v>0.0981828207909216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21494.489999999998</v>
      </c>
      <c r="V392" s="72">
        <f t="shared" si="60"/>
        <v>0.03859306959753287</v>
      </c>
      <c r="W392" s="15">
        <v>73739.99</v>
      </c>
      <c r="X392" s="72">
        <f t="shared" si="71"/>
        <v>0.0621587275501511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1533614.4100000001</v>
      </c>
      <c r="K393" s="135">
        <v>42121.79</v>
      </c>
      <c r="L393" s="72">
        <f t="shared" si="65"/>
        <v>0.09115242322703952</v>
      </c>
      <c r="M393" s="24">
        <v>904158.902226742</v>
      </c>
      <c r="N393" s="72">
        <f t="shared" si="66"/>
        <v>0.08601239174693937</v>
      </c>
      <c r="O393" s="24">
        <v>492099.2377732581</v>
      </c>
      <c r="P393" s="72">
        <f t="shared" si="70"/>
        <v>0.08601238154436247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21494.489999999998</v>
      </c>
      <c r="V393" s="72">
        <f t="shared" si="60"/>
        <v>0.03859306959753287</v>
      </c>
      <c r="W393" s="24">
        <v>73739.99</v>
      </c>
      <c r="X393" s="72">
        <f t="shared" si="71"/>
        <v>0.0621587275501511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43104</v>
      </c>
      <c r="K394" s="130">
        <v>2446</v>
      </c>
      <c r="L394" s="72">
        <f t="shared" si="65"/>
        <v>0.005293194501310099</v>
      </c>
      <c r="M394" s="17">
        <v>26328.43569079202</v>
      </c>
      <c r="N394" s="72">
        <f t="shared" si="66"/>
        <v>0.0025046169640572775</v>
      </c>
      <c r="O394" s="17">
        <v>14329.564309207984</v>
      </c>
      <c r="P394" s="72">
        <f t="shared" si="70"/>
        <v>0.0025046166669658153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86483.40000000001</v>
      </c>
      <c r="K395" s="130">
        <v>1648.71</v>
      </c>
      <c r="L395" s="72">
        <f t="shared" si="65"/>
        <v>0.003567842480071534</v>
      </c>
      <c r="M395" s="17">
        <v>50943.76817800107</v>
      </c>
      <c r="N395" s="72">
        <f t="shared" si="66"/>
        <v>0.004846266883840999</v>
      </c>
      <c r="O395" s="17">
        <v>27726.751821998943</v>
      </c>
      <c r="P395" s="72">
        <f t="shared" si="70"/>
        <v>0.0048462663089888225</v>
      </c>
      <c r="Q395" s="17"/>
      <c r="R395" s="72">
        <f t="shared" si="67"/>
        <v>0</v>
      </c>
      <c r="S395" s="17"/>
      <c r="T395" s="72">
        <f t="shared" si="68"/>
        <v>0</v>
      </c>
      <c r="U395" s="17">
        <v>1883.79</v>
      </c>
      <c r="V395" s="72">
        <f t="shared" si="60"/>
        <v>0.0033823197748416665</v>
      </c>
      <c r="W395" s="17">
        <v>4280.38</v>
      </c>
      <c r="X395" s="72">
        <f t="shared" si="71"/>
        <v>0.0036081232751878018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1403748.75</v>
      </c>
      <c r="K400" s="97">
        <v>38027.08</v>
      </c>
      <c r="L400" s="72">
        <f t="shared" si="77"/>
        <v>0.0822913862456579</v>
      </c>
      <c r="M400" s="18">
        <v>826706.5087146974</v>
      </c>
      <c r="N400" s="72">
        <f t="shared" si="78"/>
        <v>0.07864436650702923</v>
      </c>
      <c r="O400" s="18">
        <v>449944.85128530266</v>
      </c>
      <c r="P400" s="72">
        <f aca="true" t="shared" si="82" ref="P400:P463">O400/$O$10</f>
        <v>0.07864435717842923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19610.699999999997</v>
      </c>
      <c r="V400" s="72">
        <f t="shared" si="72"/>
        <v>0.035210749822691206</v>
      </c>
      <c r="W400" s="18">
        <v>69459.61</v>
      </c>
      <c r="X400" s="72">
        <f aca="true" t="shared" si="83" ref="X400:X463">W400/$W$10</f>
        <v>0.058550604274963294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463571.58</v>
      </c>
      <c r="K401" s="130">
        <v>7580.7</v>
      </c>
      <c r="L401" s="72">
        <f t="shared" si="77"/>
        <v>0.016404791314832978</v>
      </c>
      <c r="M401" s="17">
        <v>280740.98786031455</v>
      </c>
      <c r="N401" s="72">
        <f t="shared" si="78"/>
        <v>0.026706814220149734</v>
      </c>
      <c r="O401" s="17">
        <v>152796.62213968544</v>
      </c>
      <c r="P401" s="72">
        <f t="shared" si="82"/>
        <v>0.02670681105225357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6337.57</v>
      </c>
      <c r="V401" s="72">
        <f t="shared" si="72"/>
        <v>0.011379022255900765</v>
      </c>
      <c r="W401" s="17">
        <v>16115.7</v>
      </c>
      <c r="X401" s="72">
        <f t="shared" si="83"/>
        <v>0.01358464254714396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871000.4800000001</v>
      </c>
      <c r="K402" s="130">
        <v>27921.24</v>
      </c>
      <c r="L402" s="72">
        <f t="shared" si="77"/>
        <v>0.060422139835551746</v>
      </c>
      <c r="M402" s="17">
        <v>506926.6634017059</v>
      </c>
      <c r="N402" s="72">
        <f t="shared" si="78"/>
        <v>0.0482237963394426</v>
      </c>
      <c r="O402" s="17">
        <v>275900.8665982942</v>
      </c>
      <c r="P402" s="72">
        <f t="shared" si="82"/>
        <v>0.04822379061925531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11718.55</v>
      </c>
      <c r="V402" s="72">
        <f t="shared" si="72"/>
        <v>0.021040499948227143</v>
      </c>
      <c r="W402" s="17">
        <v>48533.16</v>
      </c>
      <c r="X402" s="72">
        <f t="shared" si="83"/>
        <v>0.040910765916674134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69176.69</v>
      </c>
      <c r="K404" s="130">
        <v>2525.14</v>
      </c>
      <c r="L404" s="72">
        <f t="shared" si="77"/>
        <v>0.005464455095273173</v>
      </c>
      <c r="M404" s="17">
        <v>39038.85745267695</v>
      </c>
      <c r="N404" s="72">
        <f t="shared" si="78"/>
        <v>0.003713755947436891</v>
      </c>
      <c r="O404" s="17">
        <v>21247.36254732305</v>
      </c>
      <c r="P404" s="72">
        <f t="shared" si="82"/>
        <v>0.0037137555069203573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1554.58</v>
      </c>
      <c r="V404" s="72">
        <f t="shared" si="72"/>
        <v>0.0027912276185632994</v>
      </c>
      <c r="W404" s="17">
        <v>4810.75</v>
      </c>
      <c r="X404" s="72">
        <f t="shared" si="83"/>
        <v>0.004055195811145206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273.26</v>
      </c>
      <c r="K405" s="130"/>
      <c r="L405" s="72">
        <f t="shared" si="77"/>
        <v>0</v>
      </c>
      <c r="M405" s="17">
        <v>176.95185048122943</v>
      </c>
      <c r="N405" s="72">
        <f t="shared" si="78"/>
        <v>1.683338166162358E-05</v>
      </c>
      <c r="O405" s="17">
        <v>96.30814951877056</v>
      </c>
      <c r="P405" s="72">
        <f t="shared" si="82"/>
        <v>1.6833379664889533E-05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5</v>
      </c>
      <c r="K406" s="97">
        <v>0</v>
      </c>
      <c r="L406" s="72">
        <f t="shared" si="77"/>
        <v>0</v>
      </c>
      <c r="M406" s="18">
        <v>3.23779277027793</v>
      </c>
      <c r="N406" s="72">
        <f t="shared" si="78"/>
        <v>3.0801035024561924E-07</v>
      </c>
      <c r="O406" s="18">
        <v>1.7622072297220701</v>
      </c>
      <c r="P406" s="72">
        <f t="shared" si="82"/>
        <v>3.0801031371019423E-07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5</v>
      </c>
      <c r="K407" s="130"/>
      <c r="L407" s="72">
        <f t="shared" si="77"/>
        <v>0</v>
      </c>
      <c r="M407" s="17">
        <v>3.23779277027793</v>
      </c>
      <c r="N407" s="72">
        <f t="shared" si="78"/>
        <v>3.0801035024561924E-07</v>
      </c>
      <c r="O407" s="17">
        <v>1.7622072297220701</v>
      </c>
      <c r="P407" s="72">
        <f t="shared" si="82"/>
        <v>3.0801031371019423E-07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0</v>
      </c>
      <c r="K410" s="130"/>
      <c r="L410" s="72">
        <f t="shared" si="77"/>
        <v>0</v>
      </c>
      <c r="M410" s="17"/>
      <c r="N410" s="72">
        <f t="shared" si="78"/>
        <v>0</v>
      </c>
      <c r="O410" s="17"/>
      <c r="P410" s="72">
        <f t="shared" si="82"/>
        <v>0</v>
      </c>
      <c r="Q410" s="17"/>
      <c r="R410" s="72">
        <f t="shared" si="79"/>
        <v>0</v>
      </c>
      <c r="S410" s="17"/>
      <c r="T410" s="72">
        <f t="shared" si="80"/>
        <v>0</v>
      </c>
      <c r="U410" s="17"/>
      <c r="V410" s="72">
        <f t="shared" si="72"/>
        <v>0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197565.4499999999</v>
      </c>
      <c r="K411" s="132">
        <v>0</v>
      </c>
      <c r="L411" s="72">
        <f t="shared" si="77"/>
        <v>0</v>
      </c>
      <c r="M411" s="21">
        <v>127935.19713334116</v>
      </c>
      <c r="N411" s="72">
        <f t="shared" si="78"/>
        <v>0.012170440690186673</v>
      </c>
      <c r="O411" s="21">
        <v>69630.25286665875</v>
      </c>
      <c r="P411" s="72">
        <f t="shared" si="82"/>
        <v>0.012170439246559125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197565.4499999999</v>
      </c>
      <c r="K412" s="130"/>
      <c r="L412" s="72">
        <f t="shared" si="77"/>
        <v>0</v>
      </c>
      <c r="M412" s="17">
        <v>127935.19713334116</v>
      </c>
      <c r="N412" s="72">
        <f t="shared" si="78"/>
        <v>0.012170440690186673</v>
      </c>
      <c r="O412" s="17">
        <v>69630.25286665875</v>
      </c>
      <c r="P412" s="72">
        <f t="shared" si="82"/>
        <v>0.012170439246559125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833381.97</v>
      </c>
      <c r="K417" s="129">
        <v>4224.94</v>
      </c>
      <c r="L417" s="72">
        <f t="shared" si="77"/>
        <v>0.009142857390173788</v>
      </c>
      <c r="M417" s="15">
        <v>531522.9447162546</v>
      </c>
      <c r="N417" s="72">
        <f t="shared" si="78"/>
        <v>0.05056363392632547</v>
      </c>
      <c r="O417" s="15">
        <v>289287.6852837454</v>
      </c>
      <c r="P417" s="72">
        <f t="shared" si="82"/>
        <v>0.05056362792859243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8346.4</v>
      </c>
      <c r="X417" s="72">
        <f t="shared" si="83"/>
        <v>0.007035552942502177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833381.97</v>
      </c>
      <c r="K418" s="129">
        <v>4224.94</v>
      </c>
      <c r="L418" s="72">
        <f t="shared" si="77"/>
        <v>0.009142857390173788</v>
      </c>
      <c r="M418" s="15">
        <v>531522.9447162546</v>
      </c>
      <c r="N418" s="72">
        <f t="shared" si="78"/>
        <v>0.05056363392632547</v>
      </c>
      <c r="O418" s="15">
        <v>289287.6852837454</v>
      </c>
      <c r="P418" s="72">
        <f t="shared" si="82"/>
        <v>0.05056362792859243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8346.4</v>
      </c>
      <c r="X418" s="72">
        <f t="shared" si="83"/>
        <v>0.007035552942502177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816556.03</v>
      </c>
      <c r="K419" s="132">
        <v>4224.94</v>
      </c>
      <c r="L419" s="72">
        <f t="shared" si="77"/>
        <v>0.009142857390173788</v>
      </c>
      <c r="M419" s="21">
        <v>520627.16333922854</v>
      </c>
      <c r="N419" s="72">
        <f t="shared" si="78"/>
        <v>0.049527121191803115</v>
      </c>
      <c r="O419" s="21">
        <v>283357.52666077146</v>
      </c>
      <c r="P419" s="72">
        <f t="shared" si="82"/>
        <v>0.04952711531701866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8346.4</v>
      </c>
      <c r="X419" s="72">
        <f t="shared" si="83"/>
        <v>0.007035552942502177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816556.03</v>
      </c>
      <c r="K424" s="130">
        <v>4224.94</v>
      </c>
      <c r="L424" s="72">
        <f t="shared" si="77"/>
        <v>0.009142857390173788</v>
      </c>
      <c r="M424" s="17">
        <v>520627.16333922854</v>
      </c>
      <c r="N424" s="72">
        <f t="shared" si="78"/>
        <v>0.049527121191803115</v>
      </c>
      <c r="O424" s="17">
        <v>283357.52666077146</v>
      </c>
      <c r="P424" s="72">
        <f t="shared" si="82"/>
        <v>0.04952711531701866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8346.4</v>
      </c>
      <c r="X424" s="72">
        <f t="shared" si="83"/>
        <v>0.007035552942502177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16825.940000000002</v>
      </c>
      <c r="K429" s="132">
        <v>0</v>
      </c>
      <c r="L429" s="72">
        <f t="shared" si="77"/>
        <v>0</v>
      </c>
      <c r="M429" s="21">
        <v>10895.781377026047</v>
      </c>
      <c r="N429" s="72">
        <f t="shared" si="78"/>
        <v>0.001036512734522355</v>
      </c>
      <c r="O429" s="21">
        <v>5930.158622973953</v>
      </c>
      <c r="P429" s="72">
        <f t="shared" si="82"/>
        <v>0.001036512611573781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16825.940000000002</v>
      </c>
      <c r="K434" s="130"/>
      <c r="L434" s="72">
        <f t="shared" si="77"/>
        <v>0</v>
      </c>
      <c r="M434" s="17">
        <v>10895.781377026047</v>
      </c>
      <c r="N434" s="72">
        <f t="shared" si="78"/>
        <v>0.001036512734522355</v>
      </c>
      <c r="O434" s="17">
        <v>5930.158622973953</v>
      </c>
      <c r="P434" s="72">
        <f t="shared" si="82"/>
        <v>0.001036512611573781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67381.94</v>
      </c>
      <c r="K486" s="129">
        <v>0</v>
      </c>
      <c r="L486" s="72">
        <f t="shared" si="89"/>
        <v>0</v>
      </c>
      <c r="M486" s="15">
        <v>43633.75163586026</v>
      </c>
      <c r="N486" s="72">
        <f t="shared" si="90"/>
        <v>0.0041508669879258605</v>
      </c>
      <c r="O486" s="15">
        <v>23748.18836413975</v>
      </c>
      <c r="P486" s="72">
        <f t="shared" si="94"/>
        <v>0.004150866495560297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67381.94</v>
      </c>
      <c r="K487" s="97">
        <v>0</v>
      </c>
      <c r="L487" s="72">
        <f t="shared" si="89"/>
        <v>0</v>
      </c>
      <c r="M487" s="18">
        <v>43633.75163586026</v>
      </c>
      <c r="N487" s="72">
        <f t="shared" si="90"/>
        <v>0.0041508669879258605</v>
      </c>
      <c r="O487" s="18">
        <v>23748.18836413975</v>
      </c>
      <c r="P487" s="72">
        <f t="shared" si="94"/>
        <v>0.004150866495560297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67381.94</v>
      </c>
      <c r="K488" s="130"/>
      <c r="L488" s="72">
        <f t="shared" si="89"/>
        <v>0</v>
      </c>
      <c r="M488" s="17">
        <v>43633.75163586026</v>
      </c>
      <c r="N488" s="72">
        <f t="shared" si="90"/>
        <v>0.0041508669879258605</v>
      </c>
      <c r="O488" s="17">
        <v>23748.18836413975</v>
      </c>
      <c r="P488" s="72">
        <f t="shared" si="94"/>
        <v>0.004150866495560297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84.45</v>
      </c>
      <c r="K494" s="136">
        <v>7.53</v>
      </c>
      <c r="L494" s="72">
        <f t="shared" si="89"/>
        <v>1.6295075468056025E-05</v>
      </c>
      <c r="M494" s="25">
        <v>26.569327472900696</v>
      </c>
      <c r="N494" s="72">
        <f t="shared" si="90"/>
        <v>2.5275329341155516E-06</v>
      </c>
      <c r="O494" s="25">
        <v>14.460672527099307</v>
      </c>
      <c r="P494" s="72">
        <f t="shared" si="94"/>
        <v>2.527532634305854E-06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0.19</v>
      </c>
      <c r="V494" s="72">
        <f t="shared" si="84"/>
        <v>3.4114246132526275E-07</v>
      </c>
      <c r="W494" s="25">
        <v>35.7</v>
      </c>
      <c r="X494" s="72">
        <f t="shared" si="95"/>
        <v>3.009312278914595E-05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288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30" zoomScaleNormal="130" zoomScalePageLayoutView="0" workbookViewId="0" topLeftCell="A1">
      <selection activeCell="D1" sqref="D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14" t="s">
        <v>277</v>
      </c>
    </row>
    <row r="4" spans="18:33" ht="18.75" customHeight="1" hidden="1">
      <c r="R4" s="2" t="s">
        <v>259</v>
      </c>
      <c r="AG4" s="314"/>
    </row>
    <row r="5" spans="1:35" ht="13.5" customHeight="1">
      <c r="A5" s="219" t="s">
        <v>0</v>
      </c>
      <c r="B5" s="105"/>
      <c r="C5" s="106"/>
      <c r="AF5" s="2" t="s">
        <v>278</v>
      </c>
      <c r="AG5" s="314"/>
      <c r="AH5" s="220"/>
      <c r="AI5" s="220"/>
    </row>
    <row r="6" spans="1:35" ht="15">
      <c r="A6" s="107"/>
      <c r="B6" s="108"/>
      <c r="C6" s="109"/>
      <c r="D6" s="321" t="s">
        <v>1</v>
      </c>
      <c r="E6" s="309"/>
      <c r="F6" s="309"/>
      <c r="G6" s="309"/>
      <c r="H6" s="309"/>
      <c r="I6" s="309" t="s">
        <v>2</v>
      </c>
      <c r="J6" s="309"/>
      <c r="K6" s="309"/>
      <c r="L6" s="309"/>
      <c r="M6" s="309"/>
      <c r="N6" s="315" t="s">
        <v>279</v>
      </c>
      <c r="O6" s="315" t="s">
        <v>280</v>
      </c>
      <c r="P6" s="317" t="s">
        <v>281</v>
      </c>
      <c r="Q6" s="318"/>
      <c r="R6" s="221">
        <v>0.1</v>
      </c>
      <c r="AF6" s="2" t="s">
        <v>282</v>
      </c>
      <c r="AG6" s="314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10" t="s">
        <v>4</v>
      </c>
      <c r="F7" s="310"/>
      <c r="G7" s="225" t="s">
        <v>3</v>
      </c>
      <c r="H7" s="226" t="s">
        <v>5</v>
      </c>
      <c r="I7" s="225" t="s">
        <v>3</v>
      </c>
      <c r="J7" s="310" t="s">
        <v>4</v>
      </c>
      <c r="K7" s="310"/>
      <c r="L7" s="225" t="s">
        <v>3</v>
      </c>
      <c r="M7" s="226" t="s">
        <v>5</v>
      </c>
      <c r="N7" s="315"/>
      <c r="O7" s="315"/>
      <c r="P7" s="317" t="s">
        <v>283</v>
      </c>
      <c r="Q7" s="317" t="s">
        <v>33</v>
      </c>
      <c r="R7" s="319" t="s">
        <v>253</v>
      </c>
      <c r="S7" s="319"/>
      <c r="T7" s="319"/>
      <c r="U7" s="2" t="s">
        <v>284</v>
      </c>
      <c r="AF7" s="2" t="s">
        <v>285</v>
      </c>
      <c r="AG7" s="314"/>
      <c r="AH7" s="220"/>
      <c r="AI7" s="220"/>
    </row>
    <row r="8" spans="1:33" ht="12.75">
      <c r="A8" s="322" t="s">
        <v>6</v>
      </c>
      <c r="B8" s="323"/>
      <c r="C8" s="324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16"/>
      <c r="O8" s="316"/>
      <c r="P8" s="317"/>
      <c r="Q8" s="317"/>
      <c r="R8" s="320" t="s">
        <v>254</v>
      </c>
      <c r="S8" s="320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14"/>
    </row>
    <row r="9" spans="1:33" ht="15">
      <c r="A9" s="228"/>
      <c r="B9" s="229"/>
      <c r="C9" s="111"/>
      <c r="D9" s="325" t="s">
        <v>12</v>
      </c>
      <c r="E9" s="325"/>
      <c r="F9" s="325"/>
      <c r="G9" s="325"/>
      <c r="H9" s="326"/>
      <c r="I9" s="327"/>
      <c r="J9" s="327"/>
      <c r="K9" s="327"/>
      <c r="L9" s="327"/>
      <c r="M9" s="327"/>
      <c r="N9" s="112">
        <v>10519999251.684628</v>
      </c>
      <c r="O9" s="112">
        <v>16695324.200000005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289">
        <v>0</v>
      </c>
      <c r="S10" s="289">
        <v>0</v>
      </c>
      <c r="T10" s="289">
        <v>0</v>
      </c>
      <c r="U10" s="289">
        <v>0</v>
      </c>
      <c r="V10" s="289">
        <v>0</v>
      </c>
      <c r="W10" s="289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0.040573626822907105</v>
      </c>
      <c r="E11" s="246">
        <v>0.006</v>
      </c>
      <c r="F11" s="246">
        <v>0.005302805156</v>
      </c>
      <c r="G11" s="246">
        <v>0.029049667147185154</v>
      </c>
      <c r="H11" s="290"/>
      <c r="I11" s="247">
        <v>-0.016801344477999858</v>
      </c>
      <c r="J11" s="248">
        <v>0.0005</v>
      </c>
      <c r="K11" s="248">
        <v>-0.002426483403</v>
      </c>
      <c r="L11" s="248">
        <v>-0.015086480843522154</v>
      </c>
      <c r="M11" s="249"/>
      <c r="N11" s="113">
        <v>0</v>
      </c>
      <c r="O11" s="113">
        <v>462102.8</v>
      </c>
      <c r="P11" s="113" t="s">
        <v>299</v>
      </c>
      <c r="Q11" s="113" t="e">
        <v>#REF!</v>
      </c>
      <c r="R11" s="289">
        <v>0.14787931150913314</v>
      </c>
      <c r="S11" s="289">
        <v>0.13069586258939356</v>
      </c>
      <c r="T11" s="289">
        <v>0.7159741295492041</v>
      </c>
      <c r="U11" s="289">
        <v>-0.029759523153323458</v>
      </c>
      <c r="V11" s="289">
        <v>0.1444219780254672</v>
      </c>
      <c r="W11" s="289">
        <v>0.8979329519299367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0.06910849383768469</v>
      </c>
      <c r="E12" s="254">
        <v>0.006</v>
      </c>
      <c r="F12" s="254">
        <v>0.009561557038104662</v>
      </c>
      <c r="G12" s="254">
        <v>0.053159175953088944</v>
      </c>
      <c r="H12" s="255"/>
      <c r="I12" s="247">
        <v>-0.015899124823000044</v>
      </c>
      <c r="J12" s="248">
        <v>0.0005</v>
      </c>
      <c r="K12" s="248">
        <v>-0.002344452054762091</v>
      </c>
      <c r="L12" s="248">
        <v>-0.01436035081644016</v>
      </c>
      <c r="M12" s="249"/>
      <c r="N12" s="113">
        <v>10511961228.385204</v>
      </c>
      <c r="O12" s="113">
        <v>10511960.93798793</v>
      </c>
      <c r="P12" s="113" t="e">
        <v>#REF!</v>
      </c>
      <c r="Q12" s="113" t="e">
        <v>#REF!</v>
      </c>
      <c r="R12" s="289">
        <v>0.08682000817572752</v>
      </c>
      <c r="S12" s="289">
        <v>0.1383557433701553</v>
      </c>
      <c r="T12" s="289">
        <v>0.7692133484770199</v>
      </c>
      <c r="U12" s="289">
        <v>-0.03144827187448006</v>
      </c>
      <c r="V12" s="289">
        <v>0.1474579312296833</v>
      </c>
      <c r="W12" s="289">
        <v>0.9032164333766436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0.06910849383768469</v>
      </c>
      <c r="E13" s="257">
        <v>0.011897144377224117</v>
      </c>
      <c r="F13" s="258"/>
      <c r="G13" s="259">
        <v>0.056527075242567504</v>
      </c>
      <c r="H13" s="291">
        <v>0.0479</v>
      </c>
      <c r="I13" s="260">
        <v>-0.015899124823000044</v>
      </c>
      <c r="J13" s="261">
        <v>0.0009835685902208034</v>
      </c>
      <c r="K13" s="262"/>
      <c r="L13" s="261">
        <v>-0.016882693413220802</v>
      </c>
      <c r="M13" s="292">
        <v>0.0443</v>
      </c>
      <c r="N13" s="114">
        <v>5721259.941422499</v>
      </c>
      <c r="O13" s="114">
        <v>5721260.462012075</v>
      </c>
      <c r="P13" s="114" t="e">
        <v>#REF!</v>
      </c>
      <c r="Q13" s="114" t="e">
        <v>#REF!</v>
      </c>
      <c r="R13" s="313" t="s">
        <v>257</v>
      </c>
      <c r="S13" s="313"/>
      <c r="T13" s="313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309" t="s">
        <v>1</v>
      </c>
      <c r="E15" s="309"/>
      <c r="F15" s="309"/>
      <c r="G15" s="309"/>
      <c r="H15" s="309"/>
      <c r="I15" s="309" t="s">
        <v>2</v>
      </c>
      <c r="J15" s="309"/>
      <c r="K15" s="309"/>
      <c r="L15" s="309"/>
      <c r="M15" s="309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310" t="s">
        <v>4</v>
      </c>
      <c r="F16" s="310"/>
      <c r="G16" s="225" t="s">
        <v>3</v>
      </c>
      <c r="H16" s="226" t="s">
        <v>5</v>
      </c>
      <c r="I16" s="225" t="s">
        <v>3</v>
      </c>
      <c r="J16" s="310" t="s">
        <v>4</v>
      </c>
      <c r="K16" s="310"/>
      <c r="L16" s="225" t="s">
        <v>3</v>
      </c>
      <c r="M16" s="226" t="s">
        <v>5</v>
      </c>
      <c r="N16" s="311" t="s">
        <v>279</v>
      </c>
      <c r="O16" s="304" t="s">
        <v>280</v>
      </c>
      <c r="P16" s="304" t="s">
        <v>281</v>
      </c>
      <c r="Q16" s="306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12"/>
      <c r="O17" s="305"/>
      <c r="P17" s="305" t="s">
        <v>283</v>
      </c>
      <c r="Q17" s="307" t="s">
        <v>33</v>
      </c>
      <c r="S17" s="269">
        <v>9</v>
      </c>
      <c r="T17" s="270" t="s">
        <v>273</v>
      </c>
      <c r="U17" s="293">
        <v>0.0002</v>
      </c>
      <c r="V17" s="294">
        <v>0</v>
      </c>
    </row>
    <row r="18" spans="1:22" ht="15">
      <c r="A18" s="271"/>
      <c r="B18" s="272"/>
      <c r="C18" s="118"/>
      <c r="D18" s="308" t="s">
        <v>12</v>
      </c>
      <c r="E18" s="308"/>
      <c r="F18" s="308"/>
      <c r="G18" s="308"/>
      <c r="H18" s="308"/>
      <c r="I18" s="308" t="s">
        <v>12</v>
      </c>
      <c r="J18" s="308"/>
      <c r="K18" s="308"/>
      <c r="L18" s="308"/>
      <c r="M18" s="308"/>
      <c r="N18" s="312"/>
      <c r="O18" s="305"/>
      <c r="P18" s="305"/>
      <c r="Q18" s="307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2316763.3580000005</v>
      </c>
      <c r="O19" s="119">
        <v>2316763.1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0.0696047783554348</v>
      </c>
      <c r="E20" s="246">
        <v>0.011950063555075111</v>
      </c>
      <c r="F20" s="246"/>
      <c r="G20" s="246">
        <v>0.056950671249211604</v>
      </c>
      <c r="H20" s="295">
        <v>0.0344</v>
      </c>
      <c r="I20" s="282">
        <v>-0.0242114799310625</v>
      </c>
      <c r="J20" s="246">
        <v>0.0009690538789968114</v>
      </c>
      <c r="K20" s="246"/>
      <c r="L20" s="246">
        <v>-0.02518053381005931</v>
      </c>
      <c r="M20" s="295">
        <v>0.032</v>
      </c>
      <c r="N20" s="113">
        <v>110250.31</v>
      </c>
      <c r="O20" s="121">
        <v>110250.36000000002</v>
      </c>
      <c r="P20" s="121" t="e">
        <v>#REF!</v>
      </c>
      <c r="Q20" s="122" t="e">
        <v>#REF!</v>
      </c>
      <c r="R20" s="289"/>
      <c r="S20" s="283">
        <v>1</v>
      </c>
      <c r="T20" s="296">
        <v>-0.02420851243804578</v>
      </c>
      <c r="U20" s="289">
        <v>-2.967493016717282E-06</v>
      </c>
      <c r="V20" s="297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0.130619851315227</v>
      </c>
      <c r="E21" s="246">
        <v>0.0112591861410013</v>
      </c>
      <c r="F21" s="246"/>
      <c r="G21" s="246">
        <v>0.11812798050122897</v>
      </c>
      <c r="H21" s="295">
        <v>0.0361</v>
      </c>
      <c r="I21" s="282">
        <v>-0.0193076202505799</v>
      </c>
      <c r="J21" s="246">
        <v>0.0008871430342341011</v>
      </c>
      <c r="K21" s="246"/>
      <c r="L21" s="246">
        <v>-0.020194763284814003</v>
      </c>
      <c r="M21" s="295">
        <v>0.036</v>
      </c>
      <c r="N21" s="113">
        <v>50129.593</v>
      </c>
      <c r="O21" s="121">
        <v>50129.600000000006</v>
      </c>
      <c r="P21" s="121" t="e">
        <v>#REF!</v>
      </c>
      <c r="Q21" s="122" t="e">
        <v>#REF!</v>
      </c>
      <c r="S21" s="283">
        <v>1</v>
      </c>
      <c r="T21" s="296">
        <v>-0.019308274249927426</v>
      </c>
      <c r="U21" s="289">
        <v>6.539993475246364E-07</v>
      </c>
      <c r="V21" s="297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0.0594677242679942</v>
      </c>
      <c r="E22" s="246">
        <v>0.011669061581603957</v>
      </c>
      <c r="F22" s="246"/>
      <c r="G22" s="246">
        <v>0.047189916875026494</v>
      </c>
      <c r="H22" s="295">
        <v>0.0387</v>
      </c>
      <c r="I22" s="282">
        <v>-0.00818913488464457</v>
      </c>
      <c r="J22" s="246">
        <v>0.0009455868943779578</v>
      </c>
      <c r="K22" s="246"/>
      <c r="L22" s="246">
        <v>-0.009134721779022527</v>
      </c>
      <c r="M22" s="295">
        <v>0.0371</v>
      </c>
      <c r="N22" s="113">
        <v>556952.399</v>
      </c>
      <c r="O22" s="121">
        <v>556952.07</v>
      </c>
      <c r="P22" s="121" t="e">
        <v>#REF!</v>
      </c>
      <c r="Q22" s="122" t="e">
        <v>#REF!</v>
      </c>
      <c r="S22" s="283">
        <v>1</v>
      </c>
      <c r="T22" s="296">
        <v>-0.008190512344647627</v>
      </c>
      <c r="U22" s="289">
        <v>1.3774600030568018E-06</v>
      </c>
      <c r="V22" s="297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0.0325733089605804</v>
      </c>
      <c r="E23" s="246">
        <v>0.011127610310368326</v>
      </c>
      <c r="F23" s="246"/>
      <c r="G23" s="246">
        <v>0.021209853561197534</v>
      </c>
      <c r="H23" s="295">
        <v>0.0321</v>
      </c>
      <c r="I23" s="282">
        <v>-0.0169909144668959</v>
      </c>
      <c r="J23" s="246">
        <v>0.0009152581658033263</v>
      </c>
      <c r="K23" s="246"/>
      <c r="L23" s="246">
        <v>-0.017906172632699224</v>
      </c>
      <c r="M23" s="295">
        <v>0.031</v>
      </c>
      <c r="N23" s="113">
        <v>1186318.286</v>
      </c>
      <c r="O23" s="121">
        <v>1186317.5599999996</v>
      </c>
      <c r="P23" s="121" t="e">
        <v>#REF!</v>
      </c>
      <c r="Q23" s="122" t="e">
        <v>#REF!</v>
      </c>
      <c r="S23" s="283">
        <v>1</v>
      </c>
      <c r="T23" s="296">
        <v>-0.016990367553499586</v>
      </c>
      <c r="U23" s="289">
        <v>-5.469133963140194E-07</v>
      </c>
      <c r="V23" s="297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0.00870304221186458</v>
      </c>
      <c r="E24" s="246">
        <v>0.013013694894035997</v>
      </c>
      <c r="F24" s="246"/>
      <c r="G24" s="246">
        <v>-0.004363086092060486</v>
      </c>
      <c r="H24" s="295">
        <v>0.0404</v>
      </c>
      <c r="I24" s="282">
        <v>0.000138777197218998</v>
      </c>
      <c r="J24" s="246">
        <v>0.001067052928515198</v>
      </c>
      <c r="K24" s="246"/>
      <c r="L24" s="246">
        <v>-0.0009282757312962001</v>
      </c>
      <c r="M24" s="295">
        <v>0.0384</v>
      </c>
      <c r="N24" s="113">
        <v>94919.614</v>
      </c>
      <c r="O24" s="121">
        <v>94919.60999999999</v>
      </c>
      <c r="P24" s="121" t="e">
        <v>#REF!</v>
      </c>
      <c r="Q24" s="122" t="e">
        <v>#REF!</v>
      </c>
      <c r="S24" s="283">
        <v>1</v>
      </c>
      <c r="T24" s="296">
        <v>0.00013698278405516184</v>
      </c>
      <c r="U24" s="289">
        <v>1.794413163836155E-06</v>
      </c>
      <c r="V24" s="297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0.160197366110682</v>
      </c>
      <c r="E25" s="246">
        <v>0.010776970301205212</v>
      </c>
      <c r="F25" s="246"/>
      <c r="G25" s="246">
        <v>0.14786690753058762</v>
      </c>
      <c r="H25" s="295">
        <v>0.0305</v>
      </c>
      <c r="I25" s="282">
        <v>-0.0144413574648115</v>
      </c>
      <c r="J25" s="246">
        <v>0.0008739172185087717</v>
      </c>
      <c r="K25" s="246"/>
      <c r="L25" s="246">
        <v>-0.015315274683320272</v>
      </c>
      <c r="M25" s="295">
        <v>0.0281</v>
      </c>
      <c r="N25" s="113">
        <v>92917.56</v>
      </c>
      <c r="O25" s="121">
        <v>92918.26</v>
      </c>
      <c r="P25" s="121" t="e">
        <v>#REF!</v>
      </c>
      <c r="Q25" s="122" t="e">
        <v>#REF!</v>
      </c>
      <c r="S25" s="283">
        <v>1</v>
      </c>
      <c r="T25" s="296">
        <v>-0.014440900115157529</v>
      </c>
      <c r="U25" s="289">
        <v>-4.5734965397128957E-07</v>
      </c>
      <c r="V25" s="297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0.0488032879828311</v>
      </c>
      <c r="E26" s="246">
        <v>0.011119095555548445</v>
      </c>
      <c r="F26" s="246"/>
      <c r="G26" s="246">
        <v>0.037256318453935844</v>
      </c>
      <c r="H26" s="295">
        <v>0.0461</v>
      </c>
      <c r="I26" s="282">
        <v>-0.0162415847310611</v>
      </c>
      <c r="J26" s="246">
        <v>0.0009162058094925443</v>
      </c>
      <c r="K26" s="246"/>
      <c r="L26" s="246">
        <v>-0.017157790540553646</v>
      </c>
      <c r="M26" s="295">
        <v>0.0415</v>
      </c>
      <c r="N26" s="113">
        <v>36180.384</v>
      </c>
      <c r="O26" s="121">
        <v>36180.44</v>
      </c>
      <c r="P26" s="121" t="e">
        <v>#REF!</v>
      </c>
      <c r="Q26" s="122" t="e">
        <v>#REF!</v>
      </c>
      <c r="S26" s="283">
        <v>1</v>
      </c>
      <c r="T26" s="296">
        <v>-0.016241668141937282</v>
      </c>
      <c r="U26" s="289">
        <v>8.34108761817165E-08</v>
      </c>
      <c r="V26" s="297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0.0255264688147478</v>
      </c>
      <c r="E27" s="246">
        <v>0.01066745356737871</v>
      </c>
      <c r="F27" s="246"/>
      <c r="G27" s="246">
        <v>0.014654297473815303</v>
      </c>
      <c r="H27" s="295">
        <v>0.0308</v>
      </c>
      <c r="I27" s="282">
        <v>-0.0140605338668088</v>
      </c>
      <c r="J27" s="246">
        <v>0.0009013568103416513</v>
      </c>
      <c r="K27" s="246"/>
      <c r="L27" s="246">
        <v>-0.014961890677150452</v>
      </c>
      <c r="M27" s="295">
        <v>0.0292</v>
      </c>
      <c r="N27" s="113">
        <v>100244.234</v>
      </c>
      <c r="O27" s="121">
        <v>100244.23</v>
      </c>
      <c r="P27" s="121" t="e">
        <v>#REF!</v>
      </c>
      <c r="Q27" s="122" t="e">
        <v>#REF!</v>
      </c>
      <c r="S27" s="283">
        <v>1</v>
      </c>
      <c r="T27" s="296">
        <v>-0.014059369043519343</v>
      </c>
      <c r="U27" s="289">
        <v>-1.1648232894571203E-06</v>
      </c>
      <c r="V27" s="297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0.0660176458604362</v>
      </c>
      <c r="E28" s="246">
        <v>0.01048965096623622</v>
      </c>
      <c r="F28" s="246"/>
      <c r="G28" s="246">
        <v>0.054985291667203784</v>
      </c>
      <c r="H28" s="295">
        <v>0.0352</v>
      </c>
      <c r="I28" s="282">
        <v>-0.00478269523378227</v>
      </c>
      <c r="J28" s="246">
        <v>0.000931735790594829</v>
      </c>
      <c r="K28" s="246"/>
      <c r="L28" s="246">
        <v>-0.005714431024377098</v>
      </c>
      <c r="M28" s="295">
        <v>0.0332</v>
      </c>
      <c r="N28" s="113">
        <v>88850.978</v>
      </c>
      <c r="O28" s="121">
        <v>88850.97</v>
      </c>
      <c r="P28" s="121" t="e">
        <v>#REF!</v>
      </c>
      <c r="Q28" s="122" t="e">
        <v>#REF!</v>
      </c>
      <c r="S28" s="283">
        <v>1</v>
      </c>
      <c r="T28" s="296">
        <v>-0.004783377690747104</v>
      </c>
      <c r="U28" s="289">
        <v>6.824569648341411E-07</v>
      </c>
      <c r="V28" s="297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98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O29" s="299"/>
      <c r="P29" s="299"/>
      <c r="Q29" s="299"/>
    </row>
    <row r="30" spans="1:17" ht="24" customHeight="1">
      <c r="A30" s="298"/>
      <c r="C30" s="298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P30" s="264"/>
      <c r="Q30" s="264"/>
    </row>
    <row r="31" spans="2:17" ht="12.75">
      <c r="B31" s="285" t="s">
        <v>27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12.75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30" customHeight="1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4:17" ht="12.75"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5.75">
      <c r="B67" s="286"/>
      <c r="C67" s="286"/>
      <c r="D67" s="286"/>
      <c r="E67" s="286"/>
      <c r="F67" s="286"/>
      <c r="G67" s="286"/>
      <c r="H67" s="286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2:17" ht="12.75"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  <row r="234" spans="4:17" ht="12.75"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</row>
  </sheetData>
  <sheetProtection formatCells="0" formatColumns="0" formatRows="0"/>
  <mergeCells count="27">
    <mergeCell ref="D6:H6"/>
    <mergeCell ref="I6:M6"/>
    <mergeCell ref="A8:C8"/>
    <mergeCell ref="D9:H9"/>
    <mergeCell ref="I9:M9"/>
    <mergeCell ref="E7:F7"/>
    <mergeCell ref="J7:K7"/>
    <mergeCell ref="AG3:AG8"/>
    <mergeCell ref="N6:N8"/>
    <mergeCell ref="O6:O8"/>
    <mergeCell ref="P6:Q6"/>
    <mergeCell ref="P7:P8"/>
    <mergeCell ref="Q7:Q8"/>
    <mergeCell ref="R7:T7"/>
    <mergeCell ref="R8:S8"/>
    <mergeCell ref="D15:H15"/>
    <mergeCell ref="I15:M15"/>
    <mergeCell ref="E16:F16"/>
    <mergeCell ref="J16:K16"/>
    <mergeCell ref="N16:N18"/>
    <mergeCell ref="R13:T13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0.040573626822907105</v>
      </c>
      <c r="D7" s="33">
        <f>'תשואות ודמי ניהול'!D12</f>
        <v>0.06910849383768469</v>
      </c>
      <c r="E7" s="33">
        <f>'תשואות ודמי ניהול'!D13</f>
        <v>0.06910849383768469</v>
      </c>
      <c r="F7" s="33">
        <f>+'תשואות ודמי ניהול'!D20</f>
        <v>0.0696047783554348</v>
      </c>
      <c r="G7" s="33">
        <f>+'תשואות ודמי ניהול'!D21</f>
        <v>0.130619851315227</v>
      </c>
      <c r="H7" s="33">
        <f>+'תשואות ודמי ניהול'!D22</f>
        <v>0.0594677242679942</v>
      </c>
      <c r="I7" s="33">
        <f>+'תשואות ודמי ניהול'!D23</f>
        <v>0.0325733089605804</v>
      </c>
      <c r="J7" s="33">
        <f>+'תשואות ודמי ניהול'!D24</f>
        <v>0.00870304221186458</v>
      </c>
      <c r="K7" s="33">
        <f>+'תשואות ודמי ניהול'!D25</f>
        <v>0.160197366110682</v>
      </c>
      <c r="M7" s="33">
        <f>+'תשואות ודמי ניהול'!D26</f>
        <v>0.0488032879828311</v>
      </c>
      <c r="N7" s="33">
        <f>+'תשואות ודמי ניהול'!D27</f>
        <v>0.0255264688147478</v>
      </c>
      <c r="O7" s="33">
        <f>+'תשואות ודמי ניהול'!D28</f>
        <v>0.0660176458604362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2015-01-29T12:35:21Z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