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85" activeTab="0"/>
  </bookViews>
  <sheets>
    <sheet name="קרן י' וקרן י' החדשה" sheetId="1" r:id="rId1"/>
  </sheets>
  <externalReferences>
    <externalReference r:id="rId4"/>
  </externalReferences>
  <definedNames>
    <definedName name="_xlfn.COMPOUNDVALUE" hidden="1">#NAME?</definedName>
    <definedName name="_xlfn.CUBEVALUE" hidden="1">#NAME?</definedName>
    <definedName name="Cube_Migblot">'[1]PRM'!$D$10</definedName>
    <definedName name="Date_Migbalot">'[1]PRM'!$G$6</definedName>
    <definedName name="Migbalot_Ahuz_Bafoal">'[1]PRM'!$F$22</definedName>
    <definedName name="_xlnm.Print_Area" localSheetId="0">'קרן י' וקרן י' החדשה'!$B$1:$I$27</definedName>
  </definedNames>
  <calcPr fullCalcOnLoad="1"/>
</workbook>
</file>

<file path=xl/sharedStrings.xml><?xml version="1.0" encoding="utf-8"?>
<sst xmlns="http://schemas.openxmlformats.org/spreadsheetml/2006/main" count="79" uniqueCount="47">
  <si>
    <t>קרן י' וקרן י' החדשה</t>
  </si>
  <si>
    <t>אפיק השקעה</t>
  </si>
  <si>
    <t>טווח סטייה</t>
  </si>
  <si>
    <t>מ</t>
  </si>
  <si>
    <t>עד</t>
  </si>
  <si>
    <t>מדד ת"א 100</t>
  </si>
  <si>
    <t>MSCI AC World</t>
  </si>
  <si>
    <t>סה"כ מניות 
(כולל תעודות סל, אופציות וקרנות נאמנות)</t>
  </si>
  <si>
    <t xml:space="preserve"> +/- 6%</t>
  </si>
  <si>
    <t>6%</t>
  </si>
  <si>
    <t>אג"ח ממשלתי בישראל ובחו"ל</t>
  </si>
  <si>
    <t xml:space="preserve"> +/- 5%</t>
  </si>
  <si>
    <t>5%</t>
  </si>
  <si>
    <t>אגח ממשלתי כללי</t>
  </si>
  <si>
    <t>אג"ח קונצרני</t>
  </si>
  <si>
    <t/>
  </si>
  <si>
    <t>אג"ח קונצרני בישראל</t>
  </si>
  <si>
    <t>אגח קונצרני כללי</t>
  </si>
  <si>
    <t>אג"ח קונצרני בחו"ל</t>
  </si>
  <si>
    <t xml:space="preserve">ML GLOBAL CORPORATE INDEX </t>
  </si>
  <si>
    <t>פקדונות ארוכים בבנקים</t>
  </si>
  <si>
    <t xml:space="preserve">אג"ח ממשלתי צמוד </t>
  </si>
  <si>
    <t>BLOOMBERG REIT</t>
  </si>
  <si>
    <t>אחר</t>
  </si>
  <si>
    <t>השקעות אלטרנטיביות</t>
  </si>
  <si>
    <t>קרנות השקעה (ללא נדל"ן)</t>
  </si>
  <si>
    <t>ריבית בנק ישראל</t>
  </si>
  <si>
    <t>סה"כ תיק</t>
  </si>
  <si>
    <t xml:space="preserve">חשיפה למט"ח </t>
  </si>
  <si>
    <t xml:space="preserve"> +/- 7%</t>
  </si>
  <si>
    <t xml:space="preserve">מדד ת"א 100 - 40% , 60% - מדד MSCI AC WORLD   </t>
  </si>
  <si>
    <t>ML GLOBAL CORPORATE INDEX -25% ,
 תל בונד 60 - 75%</t>
  </si>
  <si>
    <t xml:space="preserve">MSCI AC WORLD  </t>
  </si>
  <si>
    <t>שיעור חשיפה ליום 31/12/2014</t>
  </si>
  <si>
    <t>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</si>
  <si>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>מניות בישראל</t>
  </si>
  <si>
    <t>מניות בחו"ל</t>
  </si>
  <si>
    <t>שיעור חשיפה צפוי לשנת 2015</t>
  </si>
  <si>
    <t>גבולות שיעור החשיפה הצפוייה לשנת 2015</t>
  </si>
  <si>
    <t>מדד ייחוס צפוי לשנת 2015</t>
  </si>
  <si>
    <t>*אג"ח קונצרני 
(כולל קרנות נאמנות ותעודות סל)</t>
  </si>
  <si>
    <t>*כל נכסי החוב שאינם ממשלתיים, למעט פקדונות.</t>
  </si>
  <si>
    <t>נדל"ן לרבות קרנות השקעה בנדל"ן</t>
  </si>
  <si>
    <t>אחר**</t>
  </si>
  <si>
    <t>**בסעיף אחר נכללים נכסים אשר לא נכללו באפיקים שלעיל, לרבות: קרנות השקעה לסוגיהן למעט קרנות השקעה בנדל"ן, קרנות גידור ומוצרים מובנים מורכבים.</t>
  </si>
  <si>
    <t>הדוח מציג שיעורי חשיפה ולכן ככל שיש השקעה (חיובית או שלילית) בחוזים עתידיים , אופציות , ונגזרים תתכן חשיפה שונה ממאה אחוז.</t>
  </si>
  <si>
    <t>מזומן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</si>
</sst>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5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rgb="FFFFC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>
        <color theme="4"/>
      </top>
      <bottom/>
    </border>
    <border>
      <left style="thin"/>
      <right style="thin"/>
      <top style="thin">
        <color theme="4"/>
      </top>
      <bottom style="thin"/>
    </border>
    <border>
      <left style="thin"/>
      <right style="medium"/>
      <top style="thin">
        <color theme="4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1" fillId="33" borderId="10" xfId="36" applyNumberFormat="1" applyFont="1" applyFill="1" applyBorder="1" applyAlignment="1">
      <alignment vertical="center" wrapText="1"/>
      <protection/>
    </xf>
    <xf numFmtId="0" fontId="41" fillId="33" borderId="11" xfId="36" applyNumberFormat="1" applyFont="1" applyFill="1" applyBorder="1" applyAlignment="1">
      <alignment horizontal="centerContinuous" vertical="center" wrapText="1"/>
      <protection/>
    </xf>
    <xf numFmtId="0" fontId="41" fillId="33" borderId="11" xfId="36" applyNumberFormat="1" applyFont="1" applyFill="1" applyBorder="1" applyAlignment="1">
      <alignment vertical="center" wrapText="1"/>
      <protection/>
    </xf>
    <xf numFmtId="0" fontId="41" fillId="33" borderId="11" xfId="36" applyNumberFormat="1" applyFont="1" applyFill="1" applyBorder="1" applyAlignment="1">
      <alignment horizontal="center" vertical="center" wrapText="1"/>
      <protection/>
    </xf>
    <xf numFmtId="0" fontId="41" fillId="33" borderId="12" xfId="36" applyNumberFormat="1" applyFont="1" applyFill="1" applyBorder="1" applyAlignment="1">
      <alignment horizontal="center" vertical="center" wrapText="1"/>
      <protection/>
    </xf>
    <xf numFmtId="0" fontId="42" fillId="0" borderId="13" xfId="36" applyNumberFormat="1" applyFont="1" applyBorder="1" applyAlignment="1">
      <alignment horizontal="center" vertical="center"/>
      <protection/>
    </xf>
    <xf numFmtId="164" fontId="42" fillId="0" borderId="13" xfId="37" applyNumberFormat="1" applyFont="1" applyFill="1" applyBorder="1" applyAlignment="1">
      <alignment horizontal="center" vertical="center"/>
    </xf>
    <xf numFmtId="164" fontId="42" fillId="0" borderId="13" xfId="37" applyNumberFormat="1" applyFont="1" applyFill="1" applyBorder="1" applyAlignment="1">
      <alignment vertical="center"/>
    </xf>
    <xf numFmtId="164" fontId="42" fillId="0" borderId="13" xfId="37" applyNumberFormat="1" applyFont="1" applyFill="1" applyBorder="1" applyAlignment="1">
      <alignment vertical="center" wrapText="1"/>
    </xf>
    <xf numFmtId="10" fontId="42" fillId="0" borderId="13" xfId="37" applyNumberFormat="1" applyFont="1" applyFill="1" applyBorder="1" applyAlignment="1">
      <alignment horizontal="center" vertical="center"/>
    </xf>
    <xf numFmtId="0" fontId="43" fillId="0" borderId="13" xfId="36" applyNumberFormat="1" applyFont="1" applyBorder="1" applyAlignment="1">
      <alignment horizontal="center" vertical="center" wrapText="1"/>
      <protection/>
    </xf>
    <xf numFmtId="164" fontId="42" fillId="0" borderId="13" xfId="37" applyNumberFormat="1" applyFont="1" applyFill="1" applyBorder="1" applyAlignment="1">
      <alignment horizontal="center" vertical="center" wrapText="1"/>
    </xf>
    <xf numFmtId="0" fontId="43" fillId="34" borderId="13" xfId="36" applyFont="1" applyFill="1" applyBorder="1" applyAlignment="1">
      <alignment horizontal="center" vertical="center" wrapText="1"/>
      <protection/>
    </xf>
    <xf numFmtId="9" fontId="42" fillId="0" borderId="13" xfId="37" applyNumberFormat="1" applyFont="1" applyFill="1" applyBorder="1" applyAlignment="1">
      <alignment horizontal="center" vertical="center"/>
    </xf>
    <xf numFmtId="9" fontId="42" fillId="0" borderId="13" xfId="37" applyNumberFormat="1" applyFont="1" applyFill="1" applyBorder="1" applyAlignment="1">
      <alignment horizontal="center" vertical="center" wrapText="1"/>
    </xf>
    <xf numFmtId="10" fontId="42" fillId="0" borderId="13" xfId="37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/>
    </xf>
    <xf numFmtId="0" fontId="42" fillId="0" borderId="13" xfId="36" applyNumberFormat="1" applyFont="1" applyBorder="1" applyAlignment="1">
      <alignment horizontal="center" vertical="center" readingOrder="2"/>
      <protection/>
    </xf>
    <xf numFmtId="0" fontId="43" fillId="34" borderId="13" xfId="36" applyFont="1" applyFill="1" applyBorder="1" applyAlignment="1">
      <alignment horizontal="center" vertical="center" wrapText="1" readingOrder="2"/>
      <protection/>
    </xf>
    <xf numFmtId="164" fontId="42" fillId="0" borderId="13" xfId="37" applyNumberFormat="1" applyFont="1" applyBorder="1" applyAlignment="1">
      <alignment horizontal="center" vertical="center"/>
    </xf>
    <xf numFmtId="9" fontId="42" fillId="0" borderId="13" xfId="37" applyNumberFormat="1" applyFont="1" applyBorder="1" applyAlignment="1">
      <alignment horizontal="center" vertical="center"/>
    </xf>
    <xf numFmtId="9" fontId="42" fillId="0" borderId="13" xfId="37" applyNumberFormat="1" applyFont="1" applyBorder="1" applyAlignment="1">
      <alignment horizontal="center" vertical="center" wrapText="1"/>
    </xf>
    <xf numFmtId="10" fontId="42" fillId="0" borderId="13" xfId="37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/>
    </xf>
    <xf numFmtId="0" fontId="42" fillId="0" borderId="13" xfId="36" applyNumberFormat="1" applyFont="1" applyBorder="1" applyAlignment="1">
      <alignment horizontal="center" vertical="center" readingOrder="1"/>
      <protection/>
    </xf>
    <xf numFmtId="10" fontId="42" fillId="0" borderId="13" xfId="37" applyNumberFormat="1" applyFont="1" applyBorder="1" applyAlignment="1">
      <alignment horizontal="center" vertical="center" wrapText="1"/>
    </xf>
    <xf numFmtId="9" fontId="42" fillId="0" borderId="13" xfId="37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0" xfId="0" applyFont="1" applyAlignment="1" applyProtection="1">
      <alignment/>
      <protection/>
    </xf>
    <xf numFmtId="0" fontId="25" fillId="34" borderId="0" xfId="0" applyFont="1" applyFill="1" applyBorder="1" applyAlignment="1" applyProtection="1">
      <alignment wrapText="1" readingOrder="2"/>
      <protection/>
    </xf>
    <xf numFmtId="0" fontId="42" fillId="0" borderId="0" xfId="36" applyNumberFormat="1" applyFont="1" applyBorder="1" applyAlignment="1">
      <alignment horizontal="center" vertical="center"/>
      <protection/>
    </xf>
    <xf numFmtId="164" fontId="42" fillId="0" borderId="0" xfId="0" applyNumberFormat="1" applyFont="1" applyBorder="1" applyAlignment="1">
      <alignment horizontal="center" vertical="center"/>
    </xf>
    <xf numFmtId="9" fontId="42" fillId="0" borderId="0" xfId="37" applyNumberFormat="1" applyFont="1" applyBorder="1" applyAlignment="1">
      <alignment horizontal="center"/>
    </xf>
    <xf numFmtId="164" fontId="42" fillId="0" borderId="0" xfId="37" applyNumberFormat="1" applyFont="1" applyBorder="1" applyAlignment="1">
      <alignment horizontal="center" vertical="center"/>
    </xf>
    <xf numFmtId="9" fontId="42" fillId="0" borderId="0" xfId="37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25" fillId="34" borderId="0" xfId="0" applyFont="1" applyFill="1" applyBorder="1" applyAlignment="1" applyProtection="1">
      <alignment horizontal="right" wrapText="1" readingOrder="2"/>
      <protection/>
    </xf>
    <xf numFmtId="0" fontId="25" fillId="34" borderId="0" xfId="0" applyFont="1" applyFill="1" applyBorder="1" applyAlignment="1" applyProtection="1">
      <alignment horizontal="right" wrapText="1" readingOrder="2"/>
      <protection/>
    </xf>
    <xf numFmtId="0" fontId="25" fillId="34" borderId="0" xfId="35" applyFont="1" applyFill="1" applyBorder="1" applyAlignment="1">
      <alignment horizontal="right" wrapText="1" readingOrder="2"/>
      <protection/>
    </xf>
    <xf numFmtId="0" fontId="25" fillId="34" borderId="0" xfId="0" applyFont="1" applyFill="1" applyBorder="1" applyAlignment="1" applyProtection="1">
      <alignment horizontal="right" vertical="center" wrapText="1" readingOrder="2"/>
      <protection/>
    </xf>
    <xf numFmtId="0" fontId="44" fillId="33" borderId="13" xfId="36" applyNumberFormat="1" applyFont="1" applyFill="1" applyBorder="1" applyAlignment="1">
      <alignment horizontal="center" vertical="center"/>
      <protection/>
    </xf>
    <xf numFmtId="0" fontId="41" fillId="33" borderId="14" xfId="36" applyNumberFormat="1" applyFont="1" applyFill="1" applyBorder="1" applyAlignment="1">
      <alignment horizontal="center" vertical="center"/>
      <protection/>
    </xf>
    <xf numFmtId="0" fontId="41" fillId="33" borderId="15" xfId="36" applyNumberFormat="1" applyFont="1" applyFill="1" applyBorder="1" applyAlignment="1">
      <alignment horizontal="center" vertical="center"/>
      <protection/>
    </xf>
    <xf numFmtId="0" fontId="41" fillId="33" borderId="16" xfId="36" applyNumberFormat="1" applyFont="1" applyFill="1" applyBorder="1" applyAlignment="1">
      <alignment horizontal="center" vertical="center" wrapText="1"/>
      <protection/>
    </xf>
    <xf numFmtId="0" fontId="41" fillId="33" borderId="17" xfId="36" applyNumberFormat="1" applyFont="1" applyFill="1" applyBorder="1" applyAlignment="1">
      <alignment horizontal="center" vertical="center" wrapText="1"/>
      <protection/>
    </xf>
    <xf numFmtId="0" fontId="41" fillId="33" borderId="18" xfId="36" applyNumberFormat="1" applyFont="1" applyFill="1" applyBorder="1" applyAlignment="1">
      <alignment horizontal="center" vertical="center" wrapText="1"/>
      <protection/>
    </xf>
    <xf numFmtId="0" fontId="41" fillId="33" borderId="19" xfId="3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0 2" xfId="35"/>
    <cellStyle name="Normal 212" xfId="36"/>
    <cellStyle name="Percent" xfId="37"/>
    <cellStyle name="Percent 2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hkaot\Middle%20Office\&#1514;&#1493;&#1499;&#1504;&#1497;&#1493;&#1514;%20&#1506;&#1489;&#1493;&#1491;&#1492;\&#1514;&#1493;&#1499;&#1504;&#1497;&#1514;%20&#1506;&#1489;&#1493;&#1491;&#1492;%202015\&#1502;&#1491;&#1497;&#1504;&#1497;&#1493;&#1514;%20&#1492;&#1513;&#1511;&#1506;&#1492;%202015\&#1502;&#1491;&#1497;&#1504;&#1497;&#1493;&#1514;%20&#1492;&#1513;&#1511;&#1506;&#1492;%202015%20&#1489;&#1497;&#1496;&#1493;&#1495;%20&#1490;&#1512;&#1505;&#1492;%2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משתתפות+ כשר"/>
      <sheetName val="מסלולים"/>
    </sheetNames>
    <sheetDataSet>
      <sheetData sheetId="0">
        <row r="6">
          <cell r="G6" t="str">
            <v>31/12/2014</v>
          </cell>
        </row>
        <row r="10">
          <cell r="D10" t="str">
            <v>SDM SSAS Migbalot</v>
          </cell>
        </row>
        <row r="22">
          <cell r="F22" t="str">
            <v>בפועל%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showGridLines="0" rightToLeft="1" tabSelected="1" view="pageBreakPreview" zoomScaleSheetLayoutView="100" zoomScalePageLayoutView="0" workbookViewId="0" topLeftCell="A1">
      <selection activeCell="D11" sqref="D11"/>
    </sheetView>
  </sheetViews>
  <sheetFormatPr defaultColWidth="8.88671875" defaultRowHeight="15" outlineLevelRow="1" outlineLevelCol="1"/>
  <cols>
    <col min="2" max="2" width="30.88671875" style="0" customWidth="1"/>
    <col min="3" max="3" width="13.3359375" style="0" customWidth="1"/>
    <col min="4" max="4" width="12.4453125" style="0" customWidth="1"/>
    <col min="5" max="5" width="7.77734375" style="0" bestFit="1" customWidth="1"/>
    <col min="6" max="6" width="6.6640625" style="0" hidden="1" customWidth="1" outlineLevel="1"/>
    <col min="7" max="7" width="6.6640625" style="0" bestFit="1" customWidth="1" collapsed="1"/>
    <col min="8" max="8" width="6.6640625" style="0" bestFit="1" customWidth="1"/>
    <col min="9" max="9" width="38.3359375" style="0" customWidth="1"/>
  </cols>
  <sheetData>
    <row r="1" spans="2:9" ht="15.75">
      <c r="B1" s="41" t="s">
        <v>0</v>
      </c>
      <c r="C1" s="41"/>
      <c r="D1" s="41"/>
      <c r="E1" s="41"/>
      <c r="F1" s="41"/>
      <c r="G1" s="41"/>
      <c r="H1" s="41"/>
      <c r="I1" s="41"/>
    </row>
    <row r="2" spans="2:9" ht="45">
      <c r="B2" s="42" t="s">
        <v>1</v>
      </c>
      <c r="C2" s="44" t="s">
        <v>33</v>
      </c>
      <c r="D2" s="44" t="s">
        <v>37</v>
      </c>
      <c r="E2" s="44" t="s">
        <v>2</v>
      </c>
      <c r="F2" s="1"/>
      <c r="G2" s="2" t="s">
        <v>38</v>
      </c>
      <c r="H2" s="2"/>
      <c r="I2" s="46" t="s">
        <v>39</v>
      </c>
    </row>
    <row r="3" spans="2:9" ht="15">
      <c r="B3" s="43"/>
      <c r="C3" s="45"/>
      <c r="D3" s="45"/>
      <c r="E3" s="45"/>
      <c r="F3" s="3"/>
      <c r="G3" s="4" t="s">
        <v>3</v>
      </c>
      <c r="H3" s="5" t="s">
        <v>4</v>
      </c>
      <c r="I3" s="47"/>
    </row>
    <row r="4" spans="2:9" ht="15">
      <c r="B4" s="6" t="s">
        <v>35</v>
      </c>
      <c r="C4" s="17">
        <f>_xlfn.COMPOUNDVALUE(9)</f>
        <v>0.1548</v>
      </c>
      <c r="D4" s="7">
        <v>0.13</v>
      </c>
      <c r="E4" s="8"/>
      <c r="F4" s="8"/>
      <c r="G4" s="9"/>
      <c r="H4" s="9"/>
      <c r="I4" s="10" t="s">
        <v>5</v>
      </c>
    </row>
    <row r="5" spans="2:9" ht="15">
      <c r="B5" s="11" t="s">
        <v>36</v>
      </c>
      <c r="C5" s="17">
        <f>_xlfn.COMPOUNDVALUE(10)</f>
        <v>0.1935</v>
      </c>
      <c r="D5" s="7">
        <v>0.2</v>
      </c>
      <c r="E5" s="7"/>
      <c r="F5" s="7"/>
      <c r="G5" s="12"/>
      <c r="H5" s="12"/>
      <c r="I5" s="10" t="s">
        <v>6</v>
      </c>
    </row>
    <row r="6" spans="2:9" ht="30">
      <c r="B6" s="13" t="s">
        <v>7</v>
      </c>
      <c r="C6" s="7">
        <v>0.33909999999999996</v>
      </c>
      <c r="D6" s="14">
        <v>0.32999999999999996</v>
      </c>
      <c r="E6" s="7" t="s">
        <v>8</v>
      </c>
      <c r="F6" s="7" t="s">
        <v>9</v>
      </c>
      <c r="G6" s="15">
        <v>0.26999999999999996</v>
      </c>
      <c r="H6" s="15">
        <v>0.38999999999999996</v>
      </c>
      <c r="I6" s="16" t="s">
        <v>30</v>
      </c>
    </row>
    <row r="7" spans="2:9" ht="15">
      <c r="B7" s="6" t="s">
        <v>10</v>
      </c>
      <c r="C7" s="17">
        <f>_xlfn.COMPOUNDVALUE(1)</f>
        <v>0.1122</v>
      </c>
      <c r="D7" s="14">
        <v>0.1</v>
      </c>
      <c r="E7" s="7" t="s">
        <v>11</v>
      </c>
      <c r="F7" s="7" t="s">
        <v>12</v>
      </c>
      <c r="G7" s="15">
        <v>0.05</v>
      </c>
      <c r="H7" s="15">
        <v>0.15000000000000002</v>
      </c>
      <c r="I7" s="10" t="s">
        <v>13</v>
      </c>
    </row>
    <row r="8" spans="2:9" ht="15" hidden="1" outlineLevel="1">
      <c r="B8" s="18" t="s">
        <v>14</v>
      </c>
      <c r="C8" s="7"/>
      <c r="D8" s="14"/>
      <c r="E8" s="7"/>
      <c r="F8" s="7" t="s">
        <v>15</v>
      </c>
      <c r="G8" s="15" t="s">
        <v>15</v>
      </c>
      <c r="H8" s="15" t="s">
        <v>15</v>
      </c>
      <c r="I8" s="10"/>
    </row>
    <row r="9" spans="2:9" ht="15" hidden="1" outlineLevel="1">
      <c r="B9" s="6" t="s">
        <v>16</v>
      </c>
      <c r="C9" s="17">
        <v>0.1923</v>
      </c>
      <c r="D9" s="14">
        <v>0.31</v>
      </c>
      <c r="E9" s="7"/>
      <c r="F9" s="7" t="s">
        <v>15</v>
      </c>
      <c r="G9" s="15" t="s">
        <v>15</v>
      </c>
      <c r="H9" s="15" t="s">
        <v>15</v>
      </c>
      <c r="I9" s="10" t="s">
        <v>17</v>
      </c>
    </row>
    <row r="10" spans="2:9" ht="15" hidden="1" outlineLevel="1">
      <c r="B10" s="6" t="s">
        <v>18</v>
      </c>
      <c r="C10" s="17">
        <f>_xlfn.COMPOUNDVALUE(2)</f>
        <v>0.0974</v>
      </c>
      <c r="D10" s="14">
        <v>0.08</v>
      </c>
      <c r="E10" s="7"/>
      <c r="F10" s="7" t="s">
        <v>15</v>
      </c>
      <c r="G10" s="15" t="s">
        <v>15</v>
      </c>
      <c r="H10" s="15" t="s">
        <v>15</v>
      </c>
      <c r="I10" s="16" t="s">
        <v>19</v>
      </c>
    </row>
    <row r="11" spans="2:9" ht="30" collapsed="1">
      <c r="B11" s="19" t="s">
        <v>40</v>
      </c>
      <c r="C11" s="7">
        <v>0.37529999999999997</v>
      </c>
      <c r="D11" s="14">
        <v>0.39</v>
      </c>
      <c r="E11" s="7" t="s">
        <v>8</v>
      </c>
      <c r="F11" s="7" t="s">
        <v>9</v>
      </c>
      <c r="G11" s="15">
        <v>0.33</v>
      </c>
      <c r="H11" s="15">
        <v>0.45</v>
      </c>
      <c r="I11" s="16" t="s">
        <v>31</v>
      </c>
    </row>
    <row r="12" spans="2:9" ht="15">
      <c r="B12" s="6" t="s">
        <v>20</v>
      </c>
      <c r="C12" s="17">
        <f>_xlfn.COMPOUNDVALUE(6)</f>
        <v>0.0503</v>
      </c>
      <c r="D12" s="14">
        <v>0.05</v>
      </c>
      <c r="E12" s="7" t="s">
        <v>11</v>
      </c>
      <c r="F12" s="7" t="s">
        <v>12</v>
      </c>
      <c r="G12" s="15">
        <v>0</v>
      </c>
      <c r="H12" s="15">
        <v>0.1</v>
      </c>
      <c r="I12" s="10" t="s">
        <v>21</v>
      </c>
    </row>
    <row r="13" spans="2:9" ht="15">
      <c r="B13" s="18" t="s">
        <v>42</v>
      </c>
      <c r="C13" s="17">
        <f>_xlfn.COMPOUNDVALUE(7)</f>
        <v>0.0452</v>
      </c>
      <c r="D13" s="14">
        <v>0.06</v>
      </c>
      <c r="E13" s="7" t="s">
        <v>11</v>
      </c>
      <c r="F13" s="7" t="s">
        <v>12</v>
      </c>
      <c r="G13" s="15">
        <v>0.009999999999999995</v>
      </c>
      <c r="H13" s="15">
        <v>0.11</v>
      </c>
      <c r="I13" s="10" t="s">
        <v>22</v>
      </c>
    </row>
    <row r="14" spans="2:9" ht="15" hidden="1" outlineLevel="1">
      <c r="B14" s="6" t="s">
        <v>23</v>
      </c>
      <c r="C14" s="20"/>
      <c r="D14" s="21"/>
      <c r="E14" s="20"/>
      <c r="F14" s="20" t="s">
        <v>15</v>
      </c>
      <c r="G14" s="22" t="s">
        <v>15</v>
      </c>
      <c r="H14" s="22" t="s">
        <v>15</v>
      </c>
      <c r="I14" s="23"/>
    </row>
    <row r="15" spans="2:9" ht="15" hidden="1" outlineLevel="1">
      <c r="B15" s="6" t="s">
        <v>24</v>
      </c>
      <c r="C15" s="24">
        <f>_xlfn.COMPOUNDVALUE(3)</f>
        <v>0.0052</v>
      </c>
      <c r="D15" s="21">
        <v>0.01</v>
      </c>
      <c r="E15" s="20"/>
      <c r="F15" s="20" t="s">
        <v>15</v>
      </c>
      <c r="G15" s="22" t="s">
        <v>15</v>
      </c>
      <c r="H15" s="22" t="s">
        <v>15</v>
      </c>
      <c r="I15" s="23"/>
    </row>
    <row r="16" spans="2:9" ht="15" hidden="1" outlineLevel="1">
      <c r="B16" s="11" t="s">
        <v>25</v>
      </c>
      <c r="C16" s="24">
        <f>_xlfn.COMPOUNDVALUE(4)</f>
        <v>0.034</v>
      </c>
      <c r="D16" s="21">
        <v>0.04</v>
      </c>
      <c r="E16" s="20"/>
      <c r="F16" s="20" t="s">
        <v>15</v>
      </c>
      <c r="G16" s="22" t="s">
        <v>15</v>
      </c>
      <c r="H16" s="22" t="s">
        <v>15</v>
      </c>
      <c r="I16" s="23"/>
    </row>
    <row r="17" spans="2:9" ht="15" collapsed="1">
      <c r="B17" s="25" t="s">
        <v>43</v>
      </c>
      <c r="C17" s="20">
        <v>0.038900000000000004</v>
      </c>
      <c r="D17" s="21">
        <v>0.05</v>
      </c>
      <c r="E17" s="20" t="s">
        <v>29</v>
      </c>
      <c r="F17" s="20" t="s">
        <v>12</v>
      </c>
      <c r="G17" s="22">
        <v>0</v>
      </c>
      <c r="H17" s="22">
        <v>0.12000000000000001</v>
      </c>
      <c r="I17" s="26" t="s">
        <v>32</v>
      </c>
    </row>
    <row r="18" spans="2:9" ht="15">
      <c r="B18" s="18" t="s">
        <v>46</v>
      </c>
      <c r="C18" s="24">
        <f>_xlfn.COMPOUNDVALUE(8)</f>
        <v>0.0715</v>
      </c>
      <c r="D18" s="21">
        <v>0.05</v>
      </c>
      <c r="E18" s="20"/>
      <c r="F18" s="20" t="s">
        <v>15</v>
      </c>
      <c r="G18" s="22" t="s">
        <v>15</v>
      </c>
      <c r="H18" s="22" t="s">
        <v>15</v>
      </c>
      <c r="I18" s="23" t="s">
        <v>26</v>
      </c>
    </row>
    <row r="19" spans="2:9" ht="15">
      <c r="B19" s="6" t="s">
        <v>27</v>
      </c>
      <c r="C19" s="20">
        <v>1.0332000000000001</v>
      </c>
      <c r="D19" s="21">
        <v>1.03</v>
      </c>
      <c r="E19" s="20"/>
      <c r="F19" s="20" t="s">
        <v>15</v>
      </c>
      <c r="G19" s="22" t="s">
        <v>15</v>
      </c>
      <c r="H19" s="22" t="s">
        <v>15</v>
      </c>
      <c r="I19" s="23"/>
    </row>
    <row r="20" spans="2:9" ht="15.75">
      <c r="B20" s="6" t="s">
        <v>28</v>
      </c>
      <c r="C20" s="24">
        <f>_xlfn.COMPOUNDVALUE(5)</f>
        <v>0.2036</v>
      </c>
      <c r="D20" s="27">
        <v>0.18</v>
      </c>
      <c r="E20" s="20" t="s">
        <v>8</v>
      </c>
      <c r="F20" s="20" t="s">
        <v>9</v>
      </c>
      <c r="G20" s="22">
        <v>0.12</v>
      </c>
      <c r="H20" s="22">
        <v>0.24</v>
      </c>
      <c r="I20" s="28"/>
    </row>
    <row r="21" spans="2:9" ht="15.75">
      <c r="B21" s="31"/>
      <c r="C21" s="32"/>
      <c r="D21" s="33"/>
      <c r="E21" s="34"/>
      <c r="F21" s="34"/>
      <c r="G21" s="35"/>
      <c r="H21" s="35"/>
      <c r="I21" s="36"/>
    </row>
    <row r="22" spans="2:9" ht="15">
      <c r="B22" s="38" t="s">
        <v>34</v>
      </c>
      <c r="C22" s="38"/>
      <c r="D22" s="38"/>
      <c r="E22" s="38"/>
      <c r="F22" s="38"/>
      <c r="G22" s="38"/>
      <c r="H22" s="38"/>
      <c r="I22" s="38"/>
    </row>
    <row r="23" spans="2:9" ht="15">
      <c r="B23" s="40" t="s">
        <v>45</v>
      </c>
      <c r="C23" s="40"/>
      <c r="D23" s="40"/>
      <c r="E23" s="40"/>
      <c r="F23" s="40"/>
      <c r="G23" s="40"/>
      <c r="H23" s="40"/>
      <c r="I23" s="40"/>
    </row>
    <row r="24" spans="2:9" ht="15">
      <c r="B24" s="37"/>
      <c r="C24" s="37"/>
      <c r="D24" s="37"/>
      <c r="E24" s="37"/>
      <c r="F24" s="37"/>
      <c r="G24" s="37"/>
      <c r="H24" s="37"/>
      <c r="I24" s="37"/>
    </row>
    <row r="25" spans="2:10" ht="15.75" customHeight="1">
      <c r="B25" s="38" t="s">
        <v>41</v>
      </c>
      <c r="C25" s="38"/>
      <c r="D25" s="38"/>
      <c r="E25" s="38"/>
      <c r="F25" s="38"/>
      <c r="G25" s="38"/>
      <c r="H25" s="38"/>
      <c r="I25" s="38"/>
      <c r="J25" s="29"/>
    </row>
    <row r="26" spans="2:10" ht="15.75">
      <c r="B26" s="39" t="s">
        <v>44</v>
      </c>
      <c r="C26" s="39"/>
      <c r="D26" s="39"/>
      <c r="E26" s="39"/>
      <c r="F26" s="39"/>
      <c r="G26" s="39"/>
      <c r="H26" s="39"/>
      <c r="I26" s="39"/>
      <c r="J26" s="29"/>
    </row>
    <row r="27" spans="2:10" ht="15.75">
      <c r="B27" s="40"/>
      <c r="C27" s="40"/>
      <c r="D27" s="40"/>
      <c r="E27" s="40"/>
      <c r="F27" s="40"/>
      <c r="G27" s="40"/>
      <c r="H27" s="40"/>
      <c r="I27" s="40"/>
      <c r="J27" s="29"/>
    </row>
    <row r="28" spans="2:10" ht="15">
      <c r="B28" s="38"/>
      <c r="C28" s="38"/>
      <c r="D28" s="38"/>
      <c r="E28" s="38"/>
      <c r="F28" s="38"/>
      <c r="G28" s="38"/>
      <c r="H28" s="38"/>
      <c r="I28" s="38"/>
      <c r="J28" s="30"/>
    </row>
  </sheetData>
  <sheetProtection password="C6DB" sheet="1"/>
  <mergeCells count="12">
    <mergeCell ref="B1:I1"/>
    <mergeCell ref="B2:B3"/>
    <mergeCell ref="C2:C3"/>
    <mergeCell ref="D2:D3"/>
    <mergeCell ref="E2:E3"/>
    <mergeCell ref="I2:I3"/>
    <mergeCell ref="B22:I22"/>
    <mergeCell ref="B25:I25"/>
    <mergeCell ref="B26:I26"/>
    <mergeCell ref="B28:I28"/>
    <mergeCell ref="B27:I27"/>
    <mergeCell ref="B23:I2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שי מדי</dc:creator>
  <cp:keywords/>
  <dc:description/>
  <cp:lastModifiedBy>שי מדי</cp:lastModifiedBy>
  <cp:lastPrinted>2015-01-20T13:06:36Z</cp:lastPrinted>
  <dcterms:created xsi:type="dcterms:W3CDTF">2015-01-08T08:08:32Z</dcterms:created>
  <dcterms:modified xsi:type="dcterms:W3CDTF">2015-01-26T13:11:04Z</dcterms:modified>
  <cp:category/>
  <cp:version/>
  <cp:contentType/>
  <cp:contentStatus/>
</cp:coreProperties>
</file>